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7F92481-C7FB-4C67-B6B3-D8349F927663}" xr6:coauthVersionLast="47" xr6:coauthVersionMax="47" xr10:uidLastSave="{00000000-0000-0000-0000-000000000000}"/>
  <bookViews>
    <workbookView xWindow="-108" yWindow="-108" windowWidth="30936" windowHeight="16896" xr2:uid="{EA4555F0-CA0C-4353-B48A-0F7626B82188}"/>
  </bookViews>
  <sheets>
    <sheet name="入力" sheetId="2" r:id="rId1"/>
    <sheet name="例" sheetId="7" r:id="rId2"/>
    <sheet name="選択肢" sheetId="5" state="hidden" r:id="rId3"/>
    <sheet name="スプレッドシート入力用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7" l="1"/>
  <c r="D40" i="7"/>
  <c r="A27" i="7"/>
  <c r="A26" i="7"/>
  <c r="A25" i="7"/>
  <c r="A24" i="7"/>
  <c r="A23" i="7"/>
  <c r="A22" i="7"/>
  <c r="D19" i="7"/>
  <c r="D5" i="6"/>
  <c r="C49" i="5"/>
  <c r="C50" i="5"/>
  <c r="C51" i="5"/>
  <c r="C48" i="5"/>
  <c r="C45" i="5"/>
  <c r="C46" i="5"/>
  <c r="C44" i="5"/>
  <c r="C42" i="5"/>
  <c r="C41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19" i="5"/>
  <c r="C15" i="5"/>
  <c r="C16" i="5"/>
  <c r="C17" i="5"/>
  <c r="C13" i="5"/>
  <c r="C14" i="5"/>
  <c r="C11" i="5"/>
  <c r="C10" i="5"/>
  <c r="C8" i="5"/>
  <c r="C7" i="5"/>
  <c r="C3" i="5"/>
  <c r="C4" i="5"/>
  <c r="C5" i="5"/>
  <c r="C2" i="5"/>
  <c r="G29" i="5"/>
  <c r="G28" i="5"/>
  <c r="G27" i="5"/>
  <c r="G26" i="5"/>
  <c r="G25" i="5"/>
  <c r="G9" i="5"/>
  <c r="G5" i="5"/>
  <c r="G4" i="5"/>
  <c r="G3" i="5"/>
  <c r="AO2" i="6"/>
  <c r="AO3" i="6" s="1"/>
  <c r="AP2" i="6"/>
  <c r="AP3" i="6" s="1"/>
  <c r="AQ2" i="6"/>
  <c r="AQ3" i="6" s="1"/>
  <c r="AR2" i="6"/>
  <c r="AR3" i="6" s="1"/>
  <c r="AR5" i="6" s="1"/>
  <c r="AN2" i="6"/>
  <c r="AN3" i="6" s="1"/>
  <c r="X2" i="6"/>
  <c r="X3" i="6" s="1"/>
  <c r="S2" i="6"/>
  <c r="S3" i="6" s="1"/>
  <c r="T2" i="6"/>
  <c r="AA5" i="6" s="1"/>
  <c r="R2" i="6"/>
  <c r="R3" i="6" s="1"/>
  <c r="B5" i="6"/>
  <c r="AS5" i="6"/>
  <c r="F5" i="6"/>
  <c r="H5" i="6"/>
  <c r="J5" i="6"/>
  <c r="K5" i="6"/>
  <c r="L5" i="6"/>
  <c r="M5" i="6"/>
  <c r="N5" i="6"/>
  <c r="O5" i="6"/>
  <c r="P5" i="6"/>
  <c r="Q5" i="6"/>
  <c r="C5" i="6"/>
  <c r="A26" i="2"/>
  <c r="A27" i="2"/>
  <c r="A25" i="2"/>
  <c r="A23" i="2"/>
  <c r="A24" i="2"/>
  <c r="A22" i="2"/>
  <c r="D43" i="2"/>
  <c r="D40" i="2"/>
  <c r="C9" i="7"/>
  <c r="C7" i="7"/>
  <c r="C5" i="7"/>
  <c r="S5" i="6" l="1"/>
  <c r="AQ5" i="6"/>
  <c r="X5" i="6"/>
  <c r="AP5" i="6"/>
  <c r="R5" i="6"/>
  <c r="AN5" i="6"/>
  <c r="AO5" i="6"/>
  <c r="AM5" i="6"/>
  <c r="AL5" i="6"/>
  <c r="AK5" i="6"/>
  <c r="AG5" i="6"/>
  <c r="AE5" i="6"/>
  <c r="AF5" i="6"/>
  <c r="AD5" i="6"/>
  <c r="AB5" i="6"/>
  <c r="AC5" i="6"/>
  <c r="AJ5" i="6"/>
  <c r="AI5" i="6"/>
  <c r="AH5" i="6"/>
  <c r="T3" i="6"/>
  <c r="T5" i="6" s="1"/>
  <c r="Y5" i="6"/>
  <c r="W5" i="6"/>
  <c r="Z5" i="6"/>
  <c r="V5" i="6"/>
  <c r="U5" i="6"/>
  <c r="G5" i="6"/>
  <c r="D19" i="2"/>
  <c r="I5" i="6" l="1"/>
</calcChain>
</file>

<file path=xl/sharedStrings.xml><?xml version="1.0" encoding="utf-8"?>
<sst xmlns="http://schemas.openxmlformats.org/spreadsheetml/2006/main" count="321" uniqueCount="87">
  <si>
    <t>メールアドレス</t>
  </si>
  <si>
    <t>都道府県名</t>
  </si>
  <si>
    <t>保険者名</t>
  </si>
  <si>
    <t>市町村名</t>
  </si>
  <si>
    <t>市町村名（フリガナ）</t>
  </si>
  <si>
    <t>担当者名</t>
  </si>
  <si>
    <t>担当者名（フリガナ）</t>
  </si>
  <si>
    <t>所属</t>
  </si>
  <si>
    <t>部署</t>
  </si>
  <si>
    <t>役職</t>
  </si>
  <si>
    <t>電話番号</t>
  </si>
  <si>
    <t>見積の宛名</t>
  </si>
  <si>
    <t>見積件名</t>
  </si>
  <si>
    <t>見積提出期限</t>
  </si>
  <si>
    <t>調査対象者　</t>
  </si>
  <si>
    <t>契約年度</t>
  </si>
  <si>
    <t>調査方法</t>
  </si>
  <si>
    <t>全数調査-見積 分析地域</t>
  </si>
  <si>
    <t>全数調査-見積 分析地域数</t>
  </si>
  <si>
    <t>全数調査-見積 サンプル数</t>
  </si>
  <si>
    <t>報告書送付数</t>
  </si>
  <si>
    <t>サンプリング調査-見積①分析地域</t>
  </si>
  <si>
    <t>サンプリング調査-見積①分析地域地域数</t>
  </si>
  <si>
    <t>サンプリング調査-見積①サンプル数</t>
  </si>
  <si>
    <t>サンプリング調査-見積②分析地域</t>
  </si>
  <si>
    <t>サンプリング調査-見積②分析地域地域数</t>
  </si>
  <si>
    <t>サンプリング調査-見積②サンプル数</t>
  </si>
  <si>
    <t>サンプリング調査-見積③分析地域</t>
  </si>
  <si>
    <t>サンプリング調査-見積③分析地域地域数</t>
  </si>
  <si>
    <t>サンプリング調査-見積③サンプル数</t>
  </si>
  <si>
    <t>サンプリング調査-見積④分析地域</t>
  </si>
  <si>
    <t>サンプリング調査-見積④分析地域地域数</t>
  </si>
  <si>
    <t>サンプリング調査-見積④サンプル数</t>
  </si>
  <si>
    <t>サンプリング調査-見積⑤分析地域</t>
  </si>
  <si>
    <t>サンプリング調査-見積⑤分析地域地域数</t>
  </si>
  <si>
    <t>サンプリング調査-見積⑤サンプル数</t>
  </si>
  <si>
    <t>調査結果概要版の送付(基本10部)</t>
  </si>
  <si>
    <t>追加調査についての質問</t>
  </si>
  <si>
    <t>追加分析、研修会について</t>
  </si>
  <si>
    <t>メールアドレス（確認用）</t>
    <rPh sb="8" eb="10">
      <t>カクニン</t>
    </rPh>
    <rPh sb="10" eb="11">
      <t>ヨウ</t>
    </rPh>
    <phoneticPr fontId="1"/>
  </si>
  <si>
    <t>項目</t>
    <rPh sb="0" eb="2">
      <t>コウモク</t>
    </rPh>
    <phoneticPr fontId="1"/>
  </si>
  <si>
    <t>記入</t>
    <rPh sb="0" eb="2">
      <t>キニュウ</t>
    </rPh>
    <phoneticPr fontId="1"/>
  </si>
  <si>
    <t>見積の宛名</t>
    <phoneticPr fontId="1"/>
  </si>
  <si>
    <t>見積件名
（特に指定がなければ、次の事業名で見積書を作成致します。 「〇〇市 健康とくらしの調査実施及び見える化システム作成等業務委託 」）</t>
    <phoneticPr fontId="1"/>
  </si>
  <si>
    <t>一般高齢者</t>
  </si>
  <si>
    <t>一般高齢者+総合事業対象者</t>
  </si>
  <si>
    <t>一般高齢者+総合事業対象者+要支援者</t>
  </si>
  <si>
    <t>その他</t>
    <phoneticPr fontId="1"/>
  </si>
  <si>
    <t>1年</t>
  </si>
  <si>
    <t>2年</t>
  </si>
  <si>
    <t>全数調査</t>
  </si>
  <si>
    <t>サンプリング調査</t>
  </si>
  <si>
    <t>調査方法</t>
    <rPh sb="0" eb="4">
      <t>チョウサホウホウ</t>
    </rPh>
    <phoneticPr fontId="1"/>
  </si>
  <si>
    <r>
      <t xml:space="preserve">報告書送付数
</t>
    </r>
    <r>
      <rPr>
        <sz val="8"/>
        <color theme="1"/>
        <rFont val="游ゴシック"/>
        <family val="3"/>
        <charset val="128"/>
        <scheme val="minor"/>
      </rPr>
      <t>※基本料金内に３部まで含まれます。4部目から追加費用</t>
    </r>
    <phoneticPr fontId="1"/>
  </si>
  <si>
    <t>その他</t>
    <rPh sb="2" eb="3">
      <t>タ</t>
    </rPh>
    <phoneticPr fontId="1"/>
  </si>
  <si>
    <t>依頼しない</t>
    <rPh sb="0" eb="2">
      <t>イライ</t>
    </rPh>
    <phoneticPr fontId="1"/>
  </si>
  <si>
    <t>在宅ケアとくらしの調査（在宅介護実態調査）</t>
    <rPh sb="0" eb="2">
      <t>ザイタク</t>
    </rPh>
    <rPh sb="9" eb="11">
      <t>チョウサ</t>
    </rPh>
    <rPh sb="12" eb="16">
      <t>ザイタクカイゴ</t>
    </rPh>
    <rPh sb="16" eb="20">
      <t>ジッタイチョウサ</t>
    </rPh>
    <phoneticPr fontId="1"/>
  </si>
  <si>
    <t>不要</t>
    <rPh sb="0" eb="2">
      <t>フヨウ</t>
    </rPh>
    <phoneticPr fontId="1"/>
  </si>
  <si>
    <t>健康とくらしの調査を活用する研修会</t>
    <rPh sb="0" eb="2">
      <t>ケンコウ</t>
    </rPh>
    <rPh sb="7" eb="9">
      <t>チョウサ</t>
    </rPh>
    <rPh sb="10" eb="12">
      <t>カツヨウ</t>
    </rPh>
    <rPh sb="14" eb="17">
      <t>ケンシュウカイ</t>
    </rPh>
    <phoneticPr fontId="1"/>
  </si>
  <si>
    <t>一般介護予防事業のPDCAを回すための追加分析</t>
    <rPh sb="0" eb="4">
      <t>イッパンカイゴ</t>
    </rPh>
    <rPh sb="4" eb="8">
      <t>ヨボウジギョウ</t>
    </rPh>
    <rPh sb="14" eb="15">
      <t>マワ</t>
    </rPh>
    <rPh sb="19" eb="23">
      <t>ツイカブンセキ</t>
    </rPh>
    <phoneticPr fontId="1"/>
  </si>
  <si>
    <t>伴走支援</t>
    <rPh sb="0" eb="4">
      <t>バンソウシエン</t>
    </rPh>
    <phoneticPr fontId="1"/>
  </si>
  <si>
    <t>地域診断書-詳細版の作成</t>
  </si>
  <si>
    <t>地域診断書-詳細版の作成</t>
    <phoneticPr fontId="1"/>
  </si>
  <si>
    <t>追加調査の実施のご希望</t>
    <rPh sb="5" eb="7">
      <t>ジッシ</t>
    </rPh>
    <rPh sb="9" eb="11">
      <t>キボウ</t>
    </rPh>
    <phoneticPr fontId="1"/>
  </si>
  <si>
    <t>追加分析、研修会実施のご希望</t>
    <rPh sb="8" eb="10">
      <t>ジッシ</t>
    </rPh>
    <rPh sb="12" eb="14">
      <t>キボウ</t>
    </rPh>
    <phoneticPr fontId="1"/>
  </si>
  <si>
    <t>*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</si>
  <si>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*</t>
    </r>
    <r>
      <rPr>
        <sz val="11"/>
        <color theme="1"/>
        <rFont val="游ゴシック"/>
        <family val="2"/>
        <charset val="128"/>
        <scheme val="minor"/>
      </rPr>
      <t>橙の欄は入力が必須です。</t>
    </r>
    <rPh sb="1" eb="2">
      <t>ダイダイ</t>
    </rPh>
    <rPh sb="3" eb="4">
      <t>ラン</t>
    </rPh>
    <rPh sb="5" eb="7">
      <t>ニュウリョク</t>
    </rPh>
    <rPh sb="8" eb="10">
      <t>ヒッス</t>
    </rPh>
    <phoneticPr fontId="1"/>
  </si>
  <si>
    <t>調査全般に関するご要望</t>
  </si>
  <si>
    <t>調査全般に関するご要望</t>
    <rPh sb="0" eb="4">
      <t>チョウサゼンパン</t>
    </rPh>
    <rPh sb="5" eb="6">
      <t>カン</t>
    </rPh>
    <rPh sb="9" eb="11">
      <t>ヨウボウ</t>
    </rPh>
    <phoneticPr fontId="1"/>
  </si>
  <si>
    <t>3（基本料金内）</t>
    <rPh sb="2" eb="4">
      <t>キホン</t>
    </rPh>
    <rPh sb="4" eb="7">
      <t>リョウキンナイ</t>
    </rPh>
    <phoneticPr fontId="1"/>
  </si>
  <si>
    <t>タイムスタンプ</t>
  </si>
  <si>
    <t>都道府県</t>
  </si>
  <si>
    <t>ご要望について</t>
  </si>
  <si>
    <t>調査結果概要版の送付</t>
    <phoneticPr fontId="1"/>
  </si>
  <si>
    <t>保険者名（フリガナ）</t>
    <rPh sb="0" eb="3">
      <t>ホケンシャ</t>
    </rPh>
    <phoneticPr fontId="1"/>
  </si>
  <si>
    <t>依頼する</t>
    <rPh sb="0" eb="2">
      <t>イライ</t>
    </rPh>
    <phoneticPr fontId="1"/>
  </si>
  <si>
    <t>市町村名</t>
    <phoneticPr fontId="1"/>
  </si>
  <si>
    <t>保険者名(フリガナ)</t>
  </si>
  <si>
    <t>千葉県</t>
    <rPh sb="0" eb="3">
      <t>チバケン</t>
    </rPh>
    <phoneticPr fontId="1"/>
  </si>
  <si>
    <t>柏市</t>
    <rPh sb="0" eb="2">
      <t>カシワシ</t>
    </rPh>
    <phoneticPr fontId="1"/>
  </si>
  <si>
    <t>山田　太郎</t>
    <rPh sb="0" eb="2">
      <t>ヤマダ</t>
    </rPh>
    <rPh sb="3" eb="5">
      <t>タロウ</t>
    </rPh>
    <phoneticPr fontId="1"/>
  </si>
  <si>
    <t>高齢者支援課</t>
    <rPh sb="0" eb="3">
      <t>コウレイシャ</t>
    </rPh>
    <rPh sb="3" eb="5">
      <t>シエン</t>
    </rPh>
    <rPh sb="5" eb="6">
      <t>カ</t>
    </rPh>
    <phoneticPr fontId="1"/>
  </si>
  <si>
    <t>主査</t>
    <rPh sb="0" eb="2">
      <t>シュサ</t>
    </rPh>
    <phoneticPr fontId="1"/>
  </si>
  <si>
    <t>jages-survey@jages.net</t>
    <phoneticPr fontId="1"/>
  </si>
  <si>
    <t>04-7157-0996</t>
    <phoneticPr fontId="1"/>
  </si>
  <si>
    <t>柏市長</t>
    <rPh sb="0" eb="2">
      <t>カシワシ</t>
    </rPh>
    <rPh sb="2" eb="3">
      <t>チョウ</t>
    </rPh>
    <phoneticPr fontId="1"/>
  </si>
  <si>
    <t>日常生活圏域</t>
    <rPh sb="0" eb="6">
      <t>ニチジョウセイカツケンイキ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</si>
</sst>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0" xfId="0" applyFont="1" applyBorder="1" applyAlignment="1">
      <alignment wrapText="1"/>
    </xf>
    <xf numFmtId="0" fontId="5" fillId="3" borderId="10" xfId="0" applyFont="1" applyFill="1" applyBorder="1" applyAlignment="1">
      <alignment wrapText="1"/>
    </xf>
    <xf numFmtId="14" fontId="0" fillId="0" borderId="0" xfId="0" applyNumberFormat="1">
      <alignment vertical="center"/>
    </xf>
    <xf numFmtId="0" fontId="7" fillId="0" borderId="0" xfId="0" applyFont="1">
      <alignment vertical="center"/>
    </xf>
    <xf numFmtId="0" fontId="6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4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EBAB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EBAB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EBAB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EBAB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26" fmlaLink="入力!$C$20" fmlaRange="選択肢!$D$7:$D$8" noThreeD="1" sel="0" val="0"/>
</file>

<file path=xl/ctrlProps/ctrlProp10.xml><?xml version="1.0" encoding="utf-8"?>
<formControlPr xmlns="http://schemas.microsoft.com/office/spreadsheetml/2009/9/main" objectType="Drop" dropLines="5" dropStyle="combo" dx="26" fmlaLink="例!$C$21" fmlaRange="選択肢!$D$10:$D$11" noThreeD="1" sel="2" val="0"/>
</file>

<file path=xl/ctrlProps/ctrlProp11.xml><?xml version="1.0" encoding="utf-8"?>
<formControlPr xmlns="http://schemas.microsoft.com/office/spreadsheetml/2009/9/main" objectType="Drop" dropLines="5" dropStyle="combo" dx="26" fmlaLink="例!$C$19" fmlaRange="選択肢!$D$2:$D$5" noThreeD="1" sel="3" val="0"/>
</file>

<file path=xl/ctrlProps/ctrlProp12.xml><?xml version="1.0" encoding="utf-8"?>
<formControlPr xmlns="http://schemas.microsoft.com/office/spreadsheetml/2009/9/main" objectType="Drop" dropLines="5" dropStyle="combo" dx="22" fmlaLink="$C$40" fmlaRange="選択肢!$D$13:$D$17" noThreeD="1" sel="1" val="0"/>
</file>

<file path=xl/ctrlProps/ctrlProp13.xml><?xml version="1.0" encoding="utf-8"?>
<formControlPr xmlns="http://schemas.microsoft.com/office/spreadsheetml/2009/9/main" objectType="Drop" dropStyle="combo" dx="22" fmlaLink="$C$41" fmlaRange="選択肢!$D$19:$D$39" noThreeD="1" sel="2" val="0"/>
</file>

<file path=xl/ctrlProps/ctrlProp14.xml><?xml version="1.0" encoding="utf-8"?>
<formControlPr xmlns="http://schemas.microsoft.com/office/spreadsheetml/2009/9/main" objectType="Drop" dropStyle="combo" dx="22" fmlaLink="$C$42" fmlaRange="選択肢!$D$41:$D$42" noThreeD="1" sel="1" val="0"/>
</file>

<file path=xl/ctrlProps/ctrlProp15.xml><?xml version="1.0" encoding="utf-8"?>
<formControlPr xmlns="http://schemas.microsoft.com/office/spreadsheetml/2009/9/main" objectType="Drop" dropStyle="combo" dx="22" fmlaLink="$C$43" fmlaRange="選択肢!$D$44:$D$46" noThreeD="1" sel="1" val="0"/>
</file>

<file path=xl/ctrlProps/ctrlProp16.xml><?xml version="1.0" encoding="utf-8"?>
<formControlPr xmlns="http://schemas.microsoft.com/office/spreadsheetml/2009/9/main" objectType="Drop" dropStyle="combo" dx="22" fmlaLink="$C$44" fmlaRange="選択肢!$D$48:$D$51" noThreeD="1" sel="1" val="0"/>
</file>

<file path=xl/ctrlProps/ctrlProp2.xml><?xml version="1.0" encoding="utf-8"?>
<formControlPr xmlns="http://schemas.microsoft.com/office/spreadsheetml/2009/9/main" objectType="Drop" dropLines="5" dropStyle="combo" dx="26" fmlaLink="入力!$C$21" fmlaRange="選択肢!$D$10:$D$11" noThreeD="1" sel="0" val="0"/>
</file>

<file path=xl/ctrlProps/ctrlProp3.xml><?xml version="1.0" encoding="utf-8"?>
<formControlPr xmlns="http://schemas.microsoft.com/office/spreadsheetml/2009/9/main" objectType="Drop" dropLines="5" dropStyle="combo" dx="26" fmlaLink="入力!$C$19" fmlaRange="選択肢!$D$2:$D$5" noThreeD="1" sel="0" val="0"/>
</file>

<file path=xl/ctrlProps/ctrlProp4.xml><?xml version="1.0" encoding="utf-8"?>
<formControlPr xmlns="http://schemas.microsoft.com/office/spreadsheetml/2009/9/main" objectType="Drop" dropLines="5" dropStyle="combo" dx="22" fmlaLink="$C$40" fmlaRange="選択肢!$D$13:$D$17" noThreeD="1" sel="0" val="0"/>
</file>

<file path=xl/ctrlProps/ctrlProp5.xml><?xml version="1.0" encoding="utf-8"?>
<formControlPr xmlns="http://schemas.microsoft.com/office/spreadsheetml/2009/9/main" objectType="Drop" dropStyle="combo" dx="22" fmlaLink="$C$41" fmlaRange="選択肢!$D$19:$D$39" noThreeD="1" sel="0" val="0"/>
</file>

<file path=xl/ctrlProps/ctrlProp6.xml><?xml version="1.0" encoding="utf-8"?>
<formControlPr xmlns="http://schemas.microsoft.com/office/spreadsheetml/2009/9/main" objectType="Drop" dropStyle="combo" dx="22" fmlaLink="$C$42" fmlaRange="選択肢!$D$41:$D$42" noThreeD="1" sel="0" val="0"/>
</file>

<file path=xl/ctrlProps/ctrlProp7.xml><?xml version="1.0" encoding="utf-8"?>
<formControlPr xmlns="http://schemas.microsoft.com/office/spreadsheetml/2009/9/main" objectType="Drop" dropStyle="combo" dx="22" fmlaLink="$C$43" fmlaRange="選択肢!$D$44:$D$46" noThreeD="1" sel="0" val="0"/>
</file>

<file path=xl/ctrlProps/ctrlProp8.xml><?xml version="1.0" encoding="utf-8"?>
<formControlPr xmlns="http://schemas.microsoft.com/office/spreadsheetml/2009/9/main" objectType="Drop" dropStyle="combo" dx="22" fmlaLink="$C$44" fmlaRange="選択肢!$D$48:$D$51" noThreeD="1" sel="0" val="0"/>
</file>

<file path=xl/ctrlProps/ctrlProp9.xml><?xml version="1.0" encoding="utf-8"?>
<formControlPr xmlns="http://schemas.microsoft.com/office/spreadsheetml/2009/9/main" objectType="Drop" dropLines="5" dropStyle="combo" dx="26" fmlaLink="例!$C$20" fmlaRange="選択肢!$D$7:$D$8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114300</xdr:rowOff>
        </xdr:from>
        <xdr:to>
          <xdr:col>3</xdr:col>
          <xdr:colOff>0</xdr:colOff>
          <xdr:row>19</xdr:row>
          <xdr:rowOff>342900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99060</xdr:rowOff>
        </xdr:from>
        <xdr:to>
          <xdr:col>3</xdr:col>
          <xdr:colOff>7620</xdr:colOff>
          <xdr:row>20</xdr:row>
          <xdr:rowOff>327660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152400</xdr:rowOff>
        </xdr:from>
        <xdr:to>
          <xdr:col>3</xdr:col>
          <xdr:colOff>0</xdr:colOff>
          <xdr:row>18</xdr:row>
          <xdr:rowOff>373380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121920</xdr:rowOff>
        </xdr:from>
        <xdr:to>
          <xdr:col>3</xdr:col>
          <xdr:colOff>7620</xdr:colOff>
          <xdr:row>39</xdr:row>
          <xdr:rowOff>365760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40</xdr:row>
          <xdr:rowOff>106680</xdr:rowOff>
        </xdr:from>
        <xdr:to>
          <xdr:col>3</xdr:col>
          <xdr:colOff>0</xdr:colOff>
          <xdr:row>40</xdr:row>
          <xdr:rowOff>342900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41</xdr:row>
          <xdr:rowOff>83820</xdr:rowOff>
        </xdr:from>
        <xdr:to>
          <xdr:col>2</xdr:col>
          <xdr:colOff>3337560</xdr:colOff>
          <xdr:row>41</xdr:row>
          <xdr:rowOff>327660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76200</xdr:rowOff>
        </xdr:from>
        <xdr:to>
          <xdr:col>3</xdr:col>
          <xdr:colOff>0</xdr:colOff>
          <xdr:row>42</xdr:row>
          <xdr:rowOff>312420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43</xdr:row>
          <xdr:rowOff>83820</xdr:rowOff>
        </xdr:from>
        <xdr:to>
          <xdr:col>3</xdr:col>
          <xdr:colOff>7620</xdr:colOff>
          <xdr:row>43</xdr:row>
          <xdr:rowOff>327660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114300</xdr:rowOff>
        </xdr:from>
        <xdr:to>
          <xdr:col>3</xdr:col>
          <xdr:colOff>0</xdr:colOff>
          <xdr:row>19</xdr:row>
          <xdr:rowOff>342900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F6A8376D-3672-47C2-A87C-9861E4007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99060</xdr:rowOff>
        </xdr:from>
        <xdr:to>
          <xdr:col>3</xdr:col>
          <xdr:colOff>7620</xdr:colOff>
          <xdr:row>20</xdr:row>
          <xdr:rowOff>327660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ADC24A01-BF13-4D72-A24F-AB6DC14F5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152400</xdr:rowOff>
        </xdr:from>
        <xdr:to>
          <xdr:col>3</xdr:col>
          <xdr:colOff>0</xdr:colOff>
          <xdr:row>18</xdr:row>
          <xdr:rowOff>373380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F868F645-416A-4DC6-8331-2737817CFE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121920</xdr:rowOff>
        </xdr:from>
        <xdr:to>
          <xdr:col>3</xdr:col>
          <xdr:colOff>7620</xdr:colOff>
          <xdr:row>39</xdr:row>
          <xdr:rowOff>365760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7CA674C0-488E-4E48-9307-319C30760B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40</xdr:row>
          <xdr:rowOff>106680</xdr:rowOff>
        </xdr:from>
        <xdr:to>
          <xdr:col>3</xdr:col>
          <xdr:colOff>0</xdr:colOff>
          <xdr:row>40</xdr:row>
          <xdr:rowOff>342900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7E10971E-82D2-422E-8A74-2E5BD716D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41</xdr:row>
          <xdr:rowOff>83820</xdr:rowOff>
        </xdr:from>
        <xdr:to>
          <xdr:col>2</xdr:col>
          <xdr:colOff>3337560</xdr:colOff>
          <xdr:row>41</xdr:row>
          <xdr:rowOff>327660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B882888B-74E7-4EC9-B01F-C32691EFE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76200</xdr:rowOff>
        </xdr:from>
        <xdr:to>
          <xdr:col>3</xdr:col>
          <xdr:colOff>0</xdr:colOff>
          <xdr:row>42</xdr:row>
          <xdr:rowOff>312420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621A43DB-505B-4B22-A258-377533ACE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43</xdr:row>
          <xdr:rowOff>83820</xdr:rowOff>
        </xdr:from>
        <xdr:to>
          <xdr:col>3</xdr:col>
          <xdr:colOff>7620</xdr:colOff>
          <xdr:row>43</xdr:row>
          <xdr:rowOff>327660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13FA2E0D-142E-433E-8A65-91DC688EF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hyperlink" Target="mailto:jages-survey@jages.net" TargetMode="External"/><Relationship Id="rId1" Type="http://schemas.openxmlformats.org/officeDocument/2006/relationships/hyperlink" Target="mailto:jages-survey@jages.net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3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9BBD-FDB8-4325-8744-B4950CDB342A}">
  <dimension ref="A1:E45"/>
  <sheetViews>
    <sheetView tabSelected="1" workbookViewId="0">
      <selection activeCell="D9" sqref="D9"/>
    </sheetView>
  </sheetViews>
  <sheetFormatPr defaultColWidth="8.8984375" defaultRowHeight="18" x14ac:dyDescent="0.45"/>
  <cols>
    <col min="2" max="2" width="36.8984375" bestFit="1" customWidth="1"/>
    <col min="3" max="3" width="43.8984375" customWidth="1"/>
    <col min="4" max="4" width="17.59765625" customWidth="1"/>
    <col min="5" max="5" width="35.59765625" customWidth="1"/>
  </cols>
  <sheetData>
    <row r="1" spans="1:3" x14ac:dyDescent="0.45">
      <c r="C1" s="17" t="s">
        <v>66</v>
      </c>
    </row>
    <row r="2" spans="1:3" x14ac:dyDescent="0.45">
      <c r="B2" s="2" t="s">
        <v>40</v>
      </c>
      <c r="C2" s="2" t="s">
        <v>41</v>
      </c>
    </row>
    <row r="3" spans="1:3" x14ac:dyDescent="0.45">
      <c r="A3" s="16" t="s">
        <v>65</v>
      </c>
      <c r="B3" s="1" t="s">
        <v>1</v>
      </c>
      <c r="C3" s="1"/>
    </row>
    <row r="4" spans="1:3" x14ac:dyDescent="0.45">
      <c r="A4" s="16" t="s">
        <v>65</v>
      </c>
      <c r="B4" s="1" t="s">
        <v>2</v>
      </c>
      <c r="C4" s="1"/>
    </row>
    <row r="5" spans="1:3" x14ac:dyDescent="0.45">
      <c r="A5" s="16" t="s">
        <v>65</v>
      </c>
      <c r="B5" s="1" t="s">
        <v>74</v>
      </c>
      <c r="C5" s="1"/>
    </row>
    <row r="6" spans="1:3" x14ac:dyDescent="0.45">
      <c r="A6" s="16" t="s">
        <v>65</v>
      </c>
      <c r="B6" s="1" t="s">
        <v>76</v>
      </c>
      <c r="C6" s="1"/>
    </row>
    <row r="7" spans="1:3" x14ac:dyDescent="0.45">
      <c r="A7" s="16" t="s">
        <v>65</v>
      </c>
      <c r="B7" s="1" t="s">
        <v>4</v>
      </c>
      <c r="C7" s="1"/>
    </row>
    <row r="8" spans="1:3" x14ac:dyDescent="0.45">
      <c r="A8" s="16" t="s">
        <v>65</v>
      </c>
      <c r="B8" s="1" t="s">
        <v>5</v>
      </c>
      <c r="C8" s="1"/>
    </row>
    <row r="9" spans="1:3" x14ac:dyDescent="0.45">
      <c r="A9" s="16" t="s">
        <v>65</v>
      </c>
      <c r="B9" s="1" t="s">
        <v>6</v>
      </c>
      <c r="C9" s="1"/>
    </row>
    <row r="10" spans="1:3" x14ac:dyDescent="0.45">
      <c r="A10" s="16" t="s">
        <v>65</v>
      </c>
      <c r="B10" s="1" t="s">
        <v>7</v>
      </c>
      <c r="C10" s="1"/>
    </row>
    <row r="11" spans="1:3" x14ac:dyDescent="0.45">
      <c r="A11" s="16" t="s">
        <v>65</v>
      </c>
      <c r="B11" s="1" t="s">
        <v>8</v>
      </c>
      <c r="C11" s="1"/>
    </row>
    <row r="12" spans="1:3" x14ac:dyDescent="0.45">
      <c r="A12" s="16" t="s">
        <v>65</v>
      </c>
      <c r="B12" s="1" t="s">
        <v>9</v>
      </c>
      <c r="C12" s="1"/>
    </row>
    <row r="13" spans="1:3" x14ac:dyDescent="0.45">
      <c r="A13" s="16" t="s">
        <v>65</v>
      </c>
      <c r="B13" s="1" t="s">
        <v>0</v>
      </c>
      <c r="C13" s="1"/>
    </row>
    <row r="14" spans="1:3" x14ac:dyDescent="0.45">
      <c r="A14" s="16" t="s">
        <v>65</v>
      </c>
      <c r="B14" s="1" t="s">
        <v>39</v>
      </c>
      <c r="C14" s="1"/>
    </row>
    <row r="15" spans="1:3" x14ac:dyDescent="0.45">
      <c r="A15" s="16" t="s">
        <v>65</v>
      </c>
      <c r="B15" s="1" t="s">
        <v>10</v>
      </c>
      <c r="C15" s="1"/>
    </row>
    <row r="16" spans="1:3" x14ac:dyDescent="0.45">
      <c r="A16" s="16" t="s">
        <v>65</v>
      </c>
      <c r="B16" s="3" t="s">
        <v>42</v>
      </c>
      <c r="C16" s="1"/>
    </row>
    <row r="17" spans="1:5" ht="90" x14ac:dyDescent="0.45">
      <c r="B17" s="3" t="s">
        <v>43</v>
      </c>
      <c r="C17" s="1"/>
    </row>
    <row r="18" spans="1:5" ht="18.600000000000001" thickBot="1" x14ac:dyDescent="0.5">
      <c r="A18" s="16" t="s">
        <v>65</v>
      </c>
      <c r="B18" s="1" t="s">
        <v>13</v>
      </c>
      <c r="C18" s="13"/>
    </row>
    <row r="19" spans="1:5" ht="36.75" customHeight="1" thickBot="1" x14ac:dyDescent="0.5">
      <c r="A19" s="16" t="s">
        <v>65</v>
      </c>
      <c r="B19" s="1" t="s">
        <v>14</v>
      </c>
      <c r="C19" s="1"/>
      <c r="D19" s="4" t="str">
        <f>IF(C19=4,"その他を選ばれた方は、→へ記載","")</f>
        <v/>
      </c>
      <c r="E19" s="5"/>
    </row>
    <row r="20" spans="1:5" ht="36.75" customHeight="1" x14ac:dyDescent="0.45">
      <c r="A20" s="16" t="s">
        <v>65</v>
      </c>
      <c r="B20" s="1" t="s">
        <v>15</v>
      </c>
      <c r="C20" s="1"/>
    </row>
    <row r="21" spans="1:5" ht="36.75" customHeight="1" x14ac:dyDescent="0.45">
      <c r="A21" s="16" t="s">
        <v>65</v>
      </c>
      <c r="B21" s="1" t="s">
        <v>52</v>
      </c>
      <c r="C21" s="1"/>
    </row>
    <row r="22" spans="1:5" x14ac:dyDescent="0.45">
      <c r="A22" s="16" t="str">
        <f>IF($C$21=1,"*","")</f>
        <v/>
      </c>
      <c r="B22" s="1" t="s">
        <v>17</v>
      </c>
      <c r="C22" s="1"/>
    </row>
    <row r="23" spans="1:5" x14ac:dyDescent="0.45">
      <c r="A23" s="16" t="str">
        <f t="shared" ref="A23:A24" si="0">IF($C$21=1,"*","")</f>
        <v/>
      </c>
      <c r="B23" s="1" t="s">
        <v>18</v>
      </c>
      <c r="C23" s="1"/>
    </row>
    <row r="24" spans="1:5" ht="18.600000000000001" thickBot="1" x14ac:dyDescent="0.5">
      <c r="A24" s="16" t="str">
        <f t="shared" si="0"/>
        <v/>
      </c>
      <c r="B24" s="1" t="s">
        <v>19</v>
      </c>
      <c r="C24" s="1"/>
    </row>
    <row r="25" spans="1:5" x14ac:dyDescent="0.45">
      <c r="A25" s="16" t="str">
        <f>IF($C$21=2,"*","")</f>
        <v/>
      </c>
      <c r="B25" s="7" t="s">
        <v>21</v>
      </c>
      <c r="C25" s="8"/>
    </row>
    <row r="26" spans="1:5" x14ac:dyDescent="0.45">
      <c r="A26" s="16" t="str">
        <f t="shared" ref="A26:A27" si="1">IF($C$21=2,"*","")</f>
        <v/>
      </c>
      <c r="B26" s="9" t="s">
        <v>22</v>
      </c>
      <c r="C26" s="10"/>
    </row>
    <row r="27" spans="1:5" ht="18.600000000000001" thickBot="1" x14ac:dyDescent="0.5">
      <c r="A27" s="16" t="str">
        <f t="shared" si="1"/>
        <v/>
      </c>
      <c r="B27" s="11" t="s">
        <v>23</v>
      </c>
      <c r="C27" s="12"/>
    </row>
    <row r="28" spans="1:5" x14ac:dyDescent="0.45">
      <c r="A28" s="15"/>
      <c r="B28" s="7" t="s">
        <v>24</v>
      </c>
      <c r="C28" s="8"/>
    </row>
    <row r="29" spans="1:5" x14ac:dyDescent="0.45">
      <c r="A29" s="15"/>
      <c r="B29" s="9" t="s">
        <v>25</v>
      </c>
      <c r="C29" s="10"/>
    </row>
    <row r="30" spans="1:5" ht="18.600000000000001" thickBot="1" x14ac:dyDescent="0.5">
      <c r="A30" s="15"/>
      <c r="B30" s="11" t="s">
        <v>26</v>
      </c>
      <c r="C30" s="12"/>
    </row>
    <row r="31" spans="1:5" x14ac:dyDescent="0.45">
      <c r="A31" s="15"/>
      <c r="B31" s="7" t="s">
        <v>27</v>
      </c>
      <c r="C31" s="8"/>
    </row>
    <row r="32" spans="1:5" x14ac:dyDescent="0.45">
      <c r="A32" s="15"/>
      <c r="B32" s="9" t="s">
        <v>28</v>
      </c>
      <c r="C32" s="10"/>
    </row>
    <row r="33" spans="1:5" ht="18.600000000000001" thickBot="1" x14ac:dyDescent="0.5">
      <c r="A33" s="15"/>
      <c r="B33" s="11" t="s">
        <v>29</v>
      </c>
      <c r="C33" s="12"/>
    </row>
    <row r="34" spans="1:5" x14ac:dyDescent="0.45">
      <c r="A34" s="15"/>
      <c r="B34" s="7" t="s">
        <v>30</v>
      </c>
      <c r="C34" s="8"/>
    </row>
    <row r="35" spans="1:5" x14ac:dyDescent="0.45">
      <c r="A35" s="15"/>
      <c r="B35" s="9" t="s">
        <v>31</v>
      </c>
      <c r="C35" s="10"/>
    </row>
    <row r="36" spans="1:5" ht="18.600000000000001" thickBot="1" x14ac:dyDescent="0.5">
      <c r="A36" s="15"/>
      <c r="B36" s="11" t="s">
        <v>32</v>
      </c>
      <c r="C36" s="12"/>
    </row>
    <row r="37" spans="1:5" x14ac:dyDescent="0.45">
      <c r="A37" s="15"/>
      <c r="B37" s="7" t="s">
        <v>33</v>
      </c>
      <c r="C37" s="8"/>
    </row>
    <row r="38" spans="1:5" x14ac:dyDescent="0.45">
      <c r="A38" s="15"/>
      <c r="B38" s="9" t="s">
        <v>34</v>
      </c>
      <c r="C38" s="10"/>
    </row>
    <row r="39" spans="1:5" ht="18.600000000000001" thickBot="1" x14ac:dyDescent="0.5">
      <c r="B39" s="11" t="s">
        <v>35</v>
      </c>
      <c r="C39" s="12"/>
    </row>
    <row r="40" spans="1:5" ht="38.25" customHeight="1" thickBot="1" x14ac:dyDescent="0.5">
      <c r="A40" s="16" t="s">
        <v>65</v>
      </c>
      <c r="B40" s="14" t="s">
        <v>53</v>
      </c>
      <c r="C40" s="6"/>
      <c r="D40" s="4" t="str">
        <f>IF(C40=5,"その他を選ばれた方は、→へ記載","")</f>
        <v/>
      </c>
      <c r="E40" s="5"/>
    </row>
    <row r="41" spans="1:5" ht="36.75" customHeight="1" x14ac:dyDescent="0.45">
      <c r="A41" s="16" t="s">
        <v>65</v>
      </c>
      <c r="B41" s="3" t="s">
        <v>73</v>
      </c>
      <c r="C41" s="1"/>
    </row>
    <row r="42" spans="1:5" ht="33" customHeight="1" thickBot="1" x14ac:dyDescent="0.5">
      <c r="A42" s="16" t="s">
        <v>65</v>
      </c>
      <c r="B42" s="3" t="s">
        <v>62</v>
      </c>
      <c r="C42" s="1"/>
    </row>
    <row r="43" spans="1:5" ht="33" customHeight="1" thickBot="1" x14ac:dyDescent="0.5">
      <c r="A43" s="16" t="s">
        <v>65</v>
      </c>
      <c r="B43" s="1" t="s">
        <v>63</v>
      </c>
      <c r="C43" s="1"/>
      <c r="D43" t="str">
        <f>IF(C43=5,"その他を選ばれた方は、→へ記載","")</f>
        <v/>
      </c>
      <c r="E43" s="5"/>
    </row>
    <row r="44" spans="1:5" ht="33" customHeight="1" x14ac:dyDescent="0.45">
      <c r="A44" s="16" t="s">
        <v>65</v>
      </c>
      <c r="B44" s="1" t="s">
        <v>64</v>
      </c>
      <c r="C44" s="1"/>
    </row>
    <row r="45" spans="1:5" ht="93" customHeight="1" x14ac:dyDescent="0.45">
      <c r="B45" s="3" t="s">
        <v>68</v>
      </c>
      <c r="C45" s="1"/>
    </row>
  </sheetData>
  <phoneticPr fontId="1"/>
  <conditionalFormatting sqref="B3:C16">
    <cfRule type="expression" dxfId="44" priority="10">
      <formula>$C3=""</formula>
    </cfRule>
  </conditionalFormatting>
  <conditionalFormatting sqref="B18:C18">
    <cfRule type="expression" dxfId="43" priority="6">
      <formula>$C$18=""</formula>
    </cfRule>
  </conditionalFormatting>
  <conditionalFormatting sqref="B19:C21">
    <cfRule type="expression" dxfId="42" priority="2">
      <formula>$C19=""</formula>
    </cfRule>
  </conditionalFormatting>
  <conditionalFormatting sqref="B22:C24">
    <cfRule type="expression" dxfId="41" priority="5">
      <formula>OR($C$21=2,$C$21="")</formula>
    </cfRule>
    <cfRule type="expression" dxfId="40" priority="8">
      <formula>AND($C$21=1,$C22="")</formula>
    </cfRule>
  </conditionalFormatting>
  <conditionalFormatting sqref="B25:C27">
    <cfRule type="expression" dxfId="39" priority="7">
      <formula>AND($C$21=2,$C25="")</formula>
    </cfRule>
  </conditionalFormatting>
  <conditionalFormatting sqref="B25:C39">
    <cfRule type="expression" dxfId="38" priority="4">
      <formula>OR($C$21=1,$C$21="")</formula>
    </cfRule>
  </conditionalFormatting>
  <conditionalFormatting sqref="B28:C39">
    <cfRule type="expression" dxfId="37" priority="3">
      <formula>AND($C$21=2,$C28="")</formula>
    </cfRule>
  </conditionalFormatting>
  <conditionalFormatting sqref="B40:C44">
    <cfRule type="expression" dxfId="36" priority="1">
      <formula>$C40=""</formula>
    </cfRule>
  </conditionalFormatting>
  <dataValidations count="8">
    <dataValidation type="custom" imeMode="off" showInputMessage="1" showErrorMessage="1" error="必須項目です" sqref="C18 C13:C15" xr:uid="{617BEB60-533E-42AF-8F07-175F8E72EF2F}">
      <formula1>C13&lt;&gt;""</formula1>
    </dataValidation>
    <dataValidation imeMode="on" showInputMessage="1" showErrorMessage="1" sqref="C22" xr:uid="{1E5DA33C-FB1E-4B4D-874D-4D930D5DF884}"/>
    <dataValidation imeMode="off" showInputMessage="1" showErrorMessage="1" sqref="C23:C24" xr:uid="{23EE02E0-EDF9-47A9-BC0D-7B30C3CA4A3E}"/>
    <dataValidation type="custom" imeMode="on" showInputMessage="1" showErrorMessage="1" error="必須項目です" sqref="C16:C17 C10:C13 C3:C4 C6" xr:uid="{B886460B-47F3-4E31-B4EF-D071B244E8BB}">
      <formula1>C3&lt;&gt;""</formula1>
    </dataValidation>
    <dataValidation imeMode="on" allowBlank="1" showInputMessage="1" showErrorMessage="1" sqref="C25 C28 C31 C34 C37 C43:C44" xr:uid="{7D6A83D0-E459-4B42-82D4-150B809BD50A}"/>
    <dataValidation imeMode="off" allowBlank="1" showInputMessage="1" showErrorMessage="1" sqref="C26:C27 C29:C30 C32:C33 C35:C36 C38:C42" xr:uid="{8BDEC8B2-2085-4C21-B7F4-D60439D27F88}"/>
    <dataValidation imeMode="fullKatakana" showInputMessage="1" showErrorMessage="1" error="必須項目です" sqref="C7 C9 C5" xr:uid="{F39C90B6-A8A6-4DFE-873F-6B7A50F303BF}"/>
    <dataValidation type="custom" imeMode="hiragana" showInputMessage="1" showErrorMessage="1" error="必須項目です" sqref="C8" xr:uid="{3C36F3E9-7441-4285-A3CA-A622F54393ED}">
      <formula1>C8&lt;&gt;""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114300</xdr:rowOff>
                  </from>
                  <to>
                    <xdr:col>3</xdr:col>
                    <xdr:colOff>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99060</xdr:rowOff>
                  </from>
                  <to>
                    <xdr:col>3</xdr:col>
                    <xdr:colOff>7620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Drop Down 9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152400</xdr:rowOff>
                  </from>
                  <to>
                    <xdr:col>3</xdr:col>
                    <xdr:colOff>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Drop Down 10">
              <controlPr defaultSize="0" autoLine="0" autoPict="0">
                <anchor moveWithCells="1">
                  <from>
                    <xdr:col>2</xdr:col>
                    <xdr:colOff>0</xdr:colOff>
                    <xdr:row>39</xdr:row>
                    <xdr:rowOff>121920</xdr:rowOff>
                  </from>
                  <to>
                    <xdr:col>3</xdr:col>
                    <xdr:colOff>7620</xdr:colOff>
                    <xdr:row>39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Drop Down 11">
              <controlPr defaultSize="0" autoLine="0" autoPict="0">
                <anchor moveWithCells="1">
                  <from>
                    <xdr:col>2</xdr:col>
                    <xdr:colOff>7620</xdr:colOff>
                    <xdr:row>40</xdr:row>
                    <xdr:rowOff>106680</xdr:rowOff>
                  </from>
                  <to>
                    <xdr:col>3</xdr:col>
                    <xdr:colOff>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defaultSize="0" autoLine="0" autoPict="0">
                <anchor moveWithCells="1">
                  <from>
                    <xdr:col>2</xdr:col>
                    <xdr:colOff>7620</xdr:colOff>
                    <xdr:row>41</xdr:row>
                    <xdr:rowOff>83820</xdr:rowOff>
                  </from>
                  <to>
                    <xdr:col>2</xdr:col>
                    <xdr:colOff>3337560</xdr:colOff>
                    <xdr:row>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76200</xdr:rowOff>
                  </from>
                  <to>
                    <xdr:col>3</xdr:col>
                    <xdr:colOff>0</xdr:colOff>
                    <xdr:row>42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2</xdr:col>
                    <xdr:colOff>7620</xdr:colOff>
                    <xdr:row>43</xdr:row>
                    <xdr:rowOff>83820</xdr:rowOff>
                  </from>
                  <to>
                    <xdr:col>3</xdr:col>
                    <xdr:colOff>7620</xdr:colOff>
                    <xdr:row>43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BA25-C844-4C07-82FA-177A47371595}">
  <dimension ref="A1:E45"/>
  <sheetViews>
    <sheetView workbookViewId="0">
      <selection activeCell="C27" sqref="C27"/>
    </sheetView>
  </sheetViews>
  <sheetFormatPr defaultColWidth="8.8984375" defaultRowHeight="18" x14ac:dyDescent="0.45"/>
  <cols>
    <col min="2" max="2" width="36.8984375" bestFit="1" customWidth="1"/>
    <col min="3" max="3" width="43.8984375" customWidth="1"/>
    <col min="4" max="4" width="17.59765625" customWidth="1"/>
    <col min="5" max="5" width="35.59765625" customWidth="1"/>
  </cols>
  <sheetData>
    <row r="1" spans="1:3" x14ac:dyDescent="0.45">
      <c r="C1" s="17" t="s">
        <v>66</v>
      </c>
    </row>
    <row r="2" spans="1:3" x14ac:dyDescent="0.45">
      <c r="B2" s="2" t="s">
        <v>40</v>
      </c>
      <c r="C2" s="2" t="s">
        <v>41</v>
      </c>
    </row>
    <row r="3" spans="1:3" x14ac:dyDescent="0.45">
      <c r="A3" s="16" t="s">
        <v>65</v>
      </c>
      <c r="B3" s="1" t="s">
        <v>1</v>
      </c>
      <c r="C3" s="1" t="s">
        <v>78</v>
      </c>
    </row>
    <row r="4" spans="1:3" x14ac:dyDescent="0.45">
      <c r="A4" s="16" t="s">
        <v>65</v>
      </c>
      <c r="B4" s="1" t="s">
        <v>2</v>
      </c>
      <c r="C4" s="1" t="s">
        <v>79</v>
      </c>
    </row>
    <row r="5" spans="1:3" x14ac:dyDescent="0.45">
      <c r="A5" s="16" t="s">
        <v>65</v>
      </c>
      <c r="B5" s="1" t="s">
        <v>74</v>
      </c>
      <c r="C5" s="1" t="str">
        <f>PHONETIC(C4)</f>
        <v>カシワシ</v>
      </c>
    </row>
    <row r="6" spans="1:3" x14ac:dyDescent="0.45">
      <c r="A6" s="16" t="s">
        <v>65</v>
      </c>
      <c r="B6" s="1" t="s">
        <v>76</v>
      </c>
      <c r="C6" s="1" t="s">
        <v>79</v>
      </c>
    </row>
    <row r="7" spans="1:3" x14ac:dyDescent="0.45">
      <c r="A7" s="16" t="s">
        <v>65</v>
      </c>
      <c r="B7" s="1" t="s">
        <v>4</v>
      </c>
      <c r="C7" s="1" t="str">
        <f>PHONETIC(C6)</f>
        <v>カシワシ</v>
      </c>
    </row>
    <row r="8" spans="1:3" x14ac:dyDescent="0.45">
      <c r="A8" s="16" t="s">
        <v>65</v>
      </c>
      <c r="B8" s="1" t="s">
        <v>5</v>
      </c>
      <c r="C8" s="1" t="s">
        <v>80</v>
      </c>
    </row>
    <row r="9" spans="1:3" x14ac:dyDescent="0.45">
      <c r="A9" s="16" t="s">
        <v>65</v>
      </c>
      <c r="B9" s="1" t="s">
        <v>6</v>
      </c>
      <c r="C9" s="1" t="str">
        <f>PHONETIC(C8)</f>
        <v>ヤマダ　タロウ</v>
      </c>
    </row>
    <row r="10" spans="1:3" x14ac:dyDescent="0.45">
      <c r="A10" s="16" t="s">
        <v>65</v>
      </c>
      <c r="B10" s="1" t="s">
        <v>7</v>
      </c>
      <c r="C10" s="1" t="s">
        <v>79</v>
      </c>
    </row>
    <row r="11" spans="1:3" x14ac:dyDescent="0.45">
      <c r="A11" s="16" t="s">
        <v>65</v>
      </c>
      <c r="B11" s="1" t="s">
        <v>8</v>
      </c>
      <c r="C11" s="1" t="s">
        <v>81</v>
      </c>
    </row>
    <row r="12" spans="1:3" x14ac:dyDescent="0.45">
      <c r="A12" s="16" t="s">
        <v>65</v>
      </c>
      <c r="B12" s="1" t="s">
        <v>9</v>
      </c>
      <c r="C12" s="1" t="s">
        <v>82</v>
      </c>
    </row>
    <row r="13" spans="1:3" x14ac:dyDescent="0.45">
      <c r="A13" s="16" t="s">
        <v>65</v>
      </c>
      <c r="B13" s="1" t="s">
        <v>0</v>
      </c>
      <c r="C13" s="22" t="s">
        <v>83</v>
      </c>
    </row>
    <row r="14" spans="1:3" x14ac:dyDescent="0.45">
      <c r="A14" s="16" t="s">
        <v>65</v>
      </c>
      <c r="B14" s="1" t="s">
        <v>39</v>
      </c>
      <c r="C14" s="22" t="s">
        <v>83</v>
      </c>
    </row>
    <row r="15" spans="1:3" x14ac:dyDescent="0.45">
      <c r="A15" s="16" t="s">
        <v>65</v>
      </c>
      <c r="B15" s="1" t="s">
        <v>10</v>
      </c>
      <c r="C15" s="1" t="s">
        <v>84</v>
      </c>
    </row>
    <row r="16" spans="1:3" x14ac:dyDescent="0.45">
      <c r="A16" s="16" t="s">
        <v>65</v>
      </c>
      <c r="B16" s="3" t="s">
        <v>42</v>
      </c>
      <c r="C16" s="1" t="s">
        <v>85</v>
      </c>
    </row>
    <row r="17" spans="1:5" ht="90" x14ac:dyDescent="0.45">
      <c r="B17" s="3" t="s">
        <v>43</v>
      </c>
      <c r="C17" s="1"/>
    </row>
    <row r="18" spans="1:5" ht="18.600000000000001" thickBot="1" x14ac:dyDescent="0.5">
      <c r="A18" s="16" t="s">
        <v>65</v>
      </c>
      <c r="B18" s="1" t="s">
        <v>13</v>
      </c>
      <c r="C18" s="13">
        <v>45443</v>
      </c>
    </row>
    <row r="19" spans="1:5" ht="36.75" customHeight="1" thickBot="1" x14ac:dyDescent="0.5">
      <c r="A19" s="16" t="s">
        <v>65</v>
      </c>
      <c r="B19" s="1" t="s">
        <v>14</v>
      </c>
      <c r="C19" s="1">
        <v>3</v>
      </c>
      <c r="D19" s="4" t="str">
        <f>IF(C19=4,"その他を選ばれた方は、→へ記載","")</f>
        <v/>
      </c>
      <c r="E19" s="5"/>
    </row>
    <row r="20" spans="1:5" ht="36.75" customHeight="1" x14ac:dyDescent="0.45">
      <c r="A20" s="16" t="s">
        <v>65</v>
      </c>
      <c r="B20" s="1" t="s">
        <v>15</v>
      </c>
      <c r="C20" s="1">
        <v>2</v>
      </c>
    </row>
    <row r="21" spans="1:5" ht="36.75" customHeight="1" x14ac:dyDescent="0.45">
      <c r="A21" s="16" t="s">
        <v>65</v>
      </c>
      <c r="B21" s="1" t="s">
        <v>52</v>
      </c>
      <c r="C21" s="1">
        <v>2</v>
      </c>
    </row>
    <row r="22" spans="1:5" x14ac:dyDescent="0.45">
      <c r="A22" s="16" t="str">
        <f>IF($C$21=1,"*","")</f>
        <v/>
      </c>
      <c r="B22" s="1" t="s">
        <v>17</v>
      </c>
      <c r="C22" s="1"/>
    </row>
    <row r="23" spans="1:5" x14ac:dyDescent="0.45">
      <c r="A23" s="16" t="str">
        <f t="shared" ref="A23:A24" si="0">IF($C$21=1,"*","")</f>
        <v/>
      </c>
      <c r="B23" s="1" t="s">
        <v>18</v>
      </c>
      <c r="C23" s="1"/>
    </row>
    <row r="24" spans="1:5" ht="18.600000000000001" thickBot="1" x14ac:dyDescent="0.5">
      <c r="A24" s="16" t="str">
        <f t="shared" si="0"/>
        <v/>
      </c>
      <c r="B24" s="1" t="s">
        <v>19</v>
      </c>
      <c r="C24" s="1"/>
    </row>
    <row r="25" spans="1:5" x14ac:dyDescent="0.45">
      <c r="A25" s="16" t="str">
        <f>IF($C$21=2,"*","")</f>
        <v>*</v>
      </c>
      <c r="B25" s="7" t="s">
        <v>21</v>
      </c>
      <c r="C25" s="8" t="s">
        <v>86</v>
      </c>
    </row>
    <row r="26" spans="1:5" x14ac:dyDescent="0.45">
      <c r="A26" s="16" t="str">
        <f t="shared" ref="A26:A27" si="1">IF($C$21=2,"*","")</f>
        <v>*</v>
      </c>
      <c r="B26" s="9" t="s">
        <v>22</v>
      </c>
      <c r="C26" s="10">
        <v>10</v>
      </c>
    </row>
    <row r="27" spans="1:5" ht="18.600000000000001" thickBot="1" x14ac:dyDescent="0.5">
      <c r="A27" s="16" t="str">
        <f t="shared" si="1"/>
        <v>*</v>
      </c>
      <c r="B27" s="11" t="s">
        <v>23</v>
      </c>
      <c r="C27" s="12">
        <v>3000</v>
      </c>
    </row>
    <row r="28" spans="1:5" x14ac:dyDescent="0.45">
      <c r="A28" s="15"/>
      <c r="B28" s="7" t="s">
        <v>24</v>
      </c>
      <c r="C28" s="8" t="s">
        <v>86</v>
      </c>
    </row>
    <row r="29" spans="1:5" x14ac:dyDescent="0.45">
      <c r="A29" s="15"/>
      <c r="B29" s="9" t="s">
        <v>25</v>
      </c>
      <c r="C29" s="10">
        <v>15</v>
      </c>
    </row>
    <row r="30" spans="1:5" ht="18.600000000000001" thickBot="1" x14ac:dyDescent="0.5">
      <c r="A30" s="15"/>
      <c r="B30" s="11" t="s">
        <v>26</v>
      </c>
      <c r="C30" s="12">
        <v>4500</v>
      </c>
    </row>
    <row r="31" spans="1:5" x14ac:dyDescent="0.45">
      <c r="A31" s="15"/>
      <c r="B31" s="7" t="s">
        <v>27</v>
      </c>
      <c r="C31" s="8"/>
    </row>
    <row r="32" spans="1:5" x14ac:dyDescent="0.45">
      <c r="A32" s="15"/>
      <c r="B32" s="9" t="s">
        <v>28</v>
      </c>
      <c r="C32" s="10"/>
    </row>
    <row r="33" spans="1:5" ht="18.600000000000001" thickBot="1" x14ac:dyDescent="0.5">
      <c r="A33" s="15"/>
      <c r="B33" s="11" t="s">
        <v>29</v>
      </c>
      <c r="C33" s="12"/>
    </row>
    <row r="34" spans="1:5" x14ac:dyDescent="0.45">
      <c r="A34" s="15"/>
      <c r="B34" s="7" t="s">
        <v>30</v>
      </c>
      <c r="C34" s="8"/>
    </row>
    <row r="35" spans="1:5" x14ac:dyDescent="0.45">
      <c r="A35" s="15"/>
      <c r="B35" s="9" t="s">
        <v>31</v>
      </c>
      <c r="C35" s="10"/>
    </row>
    <row r="36" spans="1:5" ht="18.600000000000001" thickBot="1" x14ac:dyDescent="0.5">
      <c r="A36" s="15"/>
      <c r="B36" s="11" t="s">
        <v>32</v>
      </c>
      <c r="C36" s="12"/>
    </row>
    <row r="37" spans="1:5" x14ac:dyDescent="0.45">
      <c r="A37" s="15"/>
      <c r="B37" s="7" t="s">
        <v>33</v>
      </c>
      <c r="C37" s="8"/>
    </row>
    <row r="38" spans="1:5" x14ac:dyDescent="0.45">
      <c r="A38" s="15"/>
      <c r="B38" s="9" t="s">
        <v>34</v>
      </c>
      <c r="C38" s="10"/>
    </row>
    <row r="39" spans="1:5" ht="18.600000000000001" thickBot="1" x14ac:dyDescent="0.5">
      <c r="B39" s="11" t="s">
        <v>35</v>
      </c>
      <c r="C39" s="12"/>
    </row>
    <row r="40" spans="1:5" ht="38.25" customHeight="1" thickBot="1" x14ac:dyDescent="0.5">
      <c r="A40" s="16" t="s">
        <v>65</v>
      </c>
      <c r="B40" s="14" t="s">
        <v>53</v>
      </c>
      <c r="C40" s="6">
        <v>1</v>
      </c>
      <c r="D40" s="4" t="str">
        <f>IF(C40=5,"その他を選ばれた方は、→へ記載","")</f>
        <v/>
      </c>
      <c r="E40" s="5"/>
    </row>
    <row r="41" spans="1:5" ht="36.75" customHeight="1" x14ac:dyDescent="0.45">
      <c r="A41" s="16" t="s">
        <v>65</v>
      </c>
      <c r="B41" s="3" t="s">
        <v>73</v>
      </c>
      <c r="C41" s="1">
        <v>2</v>
      </c>
    </row>
    <row r="42" spans="1:5" ht="33" customHeight="1" thickBot="1" x14ac:dyDescent="0.5">
      <c r="A42" s="16" t="s">
        <v>65</v>
      </c>
      <c r="B42" s="3" t="s">
        <v>62</v>
      </c>
      <c r="C42" s="1">
        <v>1</v>
      </c>
    </row>
    <row r="43" spans="1:5" ht="33" customHeight="1" thickBot="1" x14ac:dyDescent="0.5">
      <c r="A43" s="16" t="s">
        <v>65</v>
      </c>
      <c r="B43" s="1" t="s">
        <v>63</v>
      </c>
      <c r="C43" s="1">
        <v>1</v>
      </c>
      <c r="D43" t="str">
        <f>IF(C43=5,"その他を選ばれた方は、→へ記載","")</f>
        <v/>
      </c>
      <c r="E43" s="5"/>
    </row>
    <row r="44" spans="1:5" ht="33" customHeight="1" x14ac:dyDescent="0.45">
      <c r="A44" s="16" t="s">
        <v>65</v>
      </c>
      <c r="B44" s="1" t="s">
        <v>64</v>
      </c>
      <c r="C44" s="1">
        <v>1</v>
      </c>
    </row>
    <row r="45" spans="1:5" ht="93" customHeight="1" x14ac:dyDescent="0.45">
      <c r="B45" s="3" t="s">
        <v>68</v>
      </c>
      <c r="C45" s="1"/>
    </row>
  </sheetData>
  <phoneticPr fontId="1"/>
  <conditionalFormatting sqref="B3:C16">
    <cfRule type="expression" dxfId="9" priority="10">
      <formula>$C3=""</formula>
    </cfRule>
  </conditionalFormatting>
  <conditionalFormatting sqref="B18:C18">
    <cfRule type="expression" dxfId="8" priority="7">
      <formula>$C$18=""</formula>
    </cfRule>
  </conditionalFormatting>
  <conditionalFormatting sqref="B19:C21">
    <cfRule type="expression" dxfId="7" priority="3">
      <formula>$C19=""</formula>
    </cfRule>
  </conditionalFormatting>
  <conditionalFormatting sqref="B22:C24">
    <cfRule type="expression" dxfId="6" priority="6">
      <formula>OR($C$21=2,$C$21="")</formula>
    </cfRule>
    <cfRule type="expression" dxfId="5" priority="9">
      <formula>AND($C$21=1,$C22="")</formula>
    </cfRule>
  </conditionalFormatting>
  <conditionalFormatting sqref="B25:C27">
    <cfRule type="expression" dxfId="4" priority="8">
      <formula>AND($C$21=2,$C25="")</formula>
    </cfRule>
  </conditionalFormatting>
  <conditionalFormatting sqref="B25:C39">
    <cfRule type="expression" dxfId="3" priority="5">
      <formula>OR($C$21=1,$C$21="")</formula>
    </cfRule>
  </conditionalFormatting>
  <conditionalFormatting sqref="B28:C39">
    <cfRule type="expression" dxfId="2" priority="4">
      <formula>AND($C$21=2,$C28="")</formula>
    </cfRule>
  </conditionalFormatting>
  <conditionalFormatting sqref="B40:C44">
    <cfRule type="expression" dxfId="1" priority="2">
      <formula>$C40=""</formula>
    </cfRule>
  </conditionalFormatting>
  <conditionalFormatting sqref="C28:C30">
    <cfRule type="expression" dxfId="0" priority="1">
      <formula>AND($C$21=2,$C28="")</formula>
    </cfRule>
  </conditionalFormatting>
  <dataValidations count="8">
    <dataValidation type="custom" imeMode="hiragana" showInputMessage="1" showErrorMessage="1" error="必須項目です" sqref="C8" xr:uid="{054F4602-D837-4285-AF10-130F71761BD6}">
      <formula1>C8&lt;&gt;""</formula1>
    </dataValidation>
    <dataValidation imeMode="fullKatakana" showInputMessage="1" showErrorMessage="1" error="必須項目です" sqref="C7 C9 C5" xr:uid="{F00BBBE3-8746-4E21-80C2-75E0767AB5D4}"/>
    <dataValidation imeMode="off" allowBlank="1" showInputMessage="1" showErrorMessage="1" sqref="C38:C42 C26:C27 C32:C33 C35:C36 C29:C30" xr:uid="{7B66921A-57B2-4AAF-9169-3167F15794C5}"/>
    <dataValidation imeMode="on" allowBlank="1" showInputMessage="1" showErrorMessage="1" sqref="C43:C44 C25 C31 C34 C37 C28" xr:uid="{907DDFF0-E932-4A47-9075-BB03BDC9C8D5}"/>
    <dataValidation type="custom" imeMode="on" showInputMessage="1" showErrorMessage="1" error="必須項目です" sqref="C16:C17 C10:C13 C3:C4 C6" xr:uid="{0EF88F1D-C697-41FC-B79B-880856CA57EC}">
      <formula1>C3&lt;&gt;""</formula1>
    </dataValidation>
    <dataValidation imeMode="off" showInputMessage="1" showErrorMessage="1" sqref="C23:C24" xr:uid="{91F24188-7F8A-4467-B0CC-A788F0D6CA65}"/>
    <dataValidation imeMode="on" showInputMessage="1" showErrorMessage="1" sqref="C22" xr:uid="{6B5809C6-D04D-4886-8390-3C6D35476385}"/>
    <dataValidation type="custom" imeMode="off" showInputMessage="1" showErrorMessage="1" error="必須項目です" sqref="C18 C13:C15" xr:uid="{A704BA37-D3B5-49FC-8F7D-F87339B5C418}">
      <formula1>C13&lt;&gt;""</formula1>
    </dataValidation>
  </dataValidations>
  <hyperlinks>
    <hyperlink ref="C13" r:id="rId1" xr:uid="{13C04210-70A4-423E-8402-9E135902AFE1}"/>
    <hyperlink ref="C14" r:id="rId2" xr:uid="{867EFD03-B3BA-4F7F-94A4-DF0FF21509EB}"/>
  </hyperlink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Drop Down 1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114300</xdr:rowOff>
                  </from>
                  <to>
                    <xdr:col>3</xdr:col>
                    <xdr:colOff>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Drop Down 2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99060</xdr:rowOff>
                  </from>
                  <to>
                    <xdr:col>3</xdr:col>
                    <xdr:colOff>7620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Drop Down 3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152400</xdr:rowOff>
                  </from>
                  <to>
                    <xdr:col>3</xdr:col>
                    <xdr:colOff>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Drop Down 4">
              <controlPr defaultSize="0" autoLine="0" autoPict="0">
                <anchor moveWithCells="1">
                  <from>
                    <xdr:col>2</xdr:col>
                    <xdr:colOff>0</xdr:colOff>
                    <xdr:row>39</xdr:row>
                    <xdr:rowOff>121920</xdr:rowOff>
                  </from>
                  <to>
                    <xdr:col>3</xdr:col>
                    <xdr:colOff>7620</xdr:colOff>
                    <xdr:row>39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Drop Down 5">
              <controlPr defaultSize="0" autoLine="0" autoPict="0">
                <anchor moveWithCells="1">
                  <from>
                    <xdr:col>2</xdr:col>
                    <xdr:colOff>7620</xdr:colOff>
                    <xdr:row>40</xdr:row>
                    <xdr:rowOff>106680</xdr:rowOff>
                  </from>
                  <to>
                    <xdr:col>3</xdr:col>
                    <xdr:colOff>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Drop Down 6">
              <controlPr defaultSize="0" autoLine="0" autoPict="0">
                <anchor moveWithCells="1">
                  <from>
                    <xdr:col>2</xdr:col>
                    <xdr:colOff>7620</xdr:colOff>
                    <xdr:row>41</xdr:row>
                    <xdr:rowOff>83820</xdr:rowOff>
                  </from>
                  <to>
                    <xdr:col>2</xdr:col>
                    <xdr:colOff>3337560</xdr:colOff>
                    <xdr:row>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Drop Down 7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76200</xdr:rowOff>
                  </from>
                  <to>
                    <xdr:col>3</xdr:col>
                    <xdr:colOff>0</xdr:colOff>
                    <xdr:row>42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Drop Down 8">
              <controlPr defaultSize="0" autoLine="0" autoPict="0">
                <anchor moveWithCells="1">
                  <from>
                    <xdr:col>2</xdr:col>
                    <xdr:colOff>7620</xdr:colOff>
                    <xdr:row>43</xdr:row>
                    <xdr:rowOff>83820</xdr:rowOff>
                  </from>
                  <to>
                    <xdr:col>3</xdr:col>
                    <xdr:colOff>7620</xdr:colOff>
                    <xdr:row>43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DC1E2-AC5B-411B-A136-0FD377665F38}">
  <dimension ref="A1:G51"/>
  <sheetViews>
    <sheetView topLeftCell="A28" workbookViewId="0">
      <selection activeCell="A57" sqref="A57"/>
    </sheetView>
  </sheetViews>
  <sheetFormatPr defaultColWidth="8.8984375" defaultRowHeight="18" x14ac:dyDescent="0.45"/>
  <cols>
    <col min="1" max="1" width="31.5" customWidth="1"/>
    <col min="3" max="3" width="27.3984375" customWidth="1"/>
    <col min="4" max="4" width="34.8984375" customWidth="1"/>
  </cols>
  <sheetData>
    <row r="1" spans="1:7" ht="16.5" customHeight="1" x14ac:dyDescent="0.45"/>
    <row r="2" spans="1:7" ht="16.5" customHeight="1" x14ac:dyDescent="0.45">
      <c r="A2" s="1" t="s">
        <v>14</v>
      </c>
      <c r="B2">
        <v>1</v>
      </c>
      <c r="C2" t="str">
        <f>A2&amp;B2</f>
        <v>調査対象者　1</v>
      </c>
      <c r="D2" t="s">
        <v>44</v>
      </c>
    </row>
    <row r="3" spans="1:7" ht="16.5" customHeight="1" x14ac:dyDescent="0.45">
      <c r="A3" s="1" t="s">
        <v>14</v>
      </c>
      <c r="B3">
        <v>2</v>
      </c>
      <c r="C3" t="str">
        <f t="shared" ref="C3:C11" si="0">A3&amp;B3</f>
        <v>調査対象者　2</v>
      </c>
      <c r="D3" t="s">
        <v>45</v>
      </c>
      <c r="G3">
        <f>VLOOKUP($A2,入力!$B$3:$C$45,2,FALSE)</f>
        <v>0</v>
      </c>
    </row>
    <row r="4" spans="1:7" ht="16.5" customHeight="1" x14ac:dyDescent="0.45">
      <c r="A4" s="1" t="s">
        <v>14</v>
      </c>
      <c r="B4">
        <v>3</v>
      </c>
      <c r="C4" t="str">
        <f t="shared" si="0"/>
        <v>調査対象者　3</v>
      </c>
      <c r="D4" t="s">
        <v>46</v>
      </c>
      <c r="G4">
        <f>VLOOKUP($A7,入力!$B$3:$C$45,2,FALSE)</f>
        <v>0</v>
      </c>
    </row>
    <row r="5" spans="1:7" ht="16.5" customHeight="1" x14ac:dyDescent="0.45">
      <c r="A5" s="1" t="s">
        <v>14</v>
      </c>
      <c r="B5">
        <v>4</v>
      </c>
      <c r="C5" t="str">
        <f t="shared" si="0"/>
        <v>調査対象者　4</v>
      </c>
      <c r="D5" t="s">
        <v>47</v>
      </c>
      <c r="G5">
        <f>VLOOKUP($A10,入力!$B$3:$C$45,2,FALSE)</f>
        <v>0</v>
      </c>
    </row>
    <row r="6" spans="1:7" ht="16.5" customHeight="1" x14ac:dyDescent="0.45">
      <c r="F6" s="1" t="s">
        <v>17</v>
      </c>
    </row>
    <row r="7" spans="1:7" ht="16.5" customHeight="1" x14ac:dyDescent="0.45">
      <c r="A7" s="1" t="s">
        <v>15</v>
      </c>
      <c r="B7">
        <v>1</v>
      </c>
      <c r="C7" t="str">
        <f t="shared" si="0"/>
        <v>契約年度1</v>
      </c>
      <c r="D7" t="s">
        <v>48</v>
      </c>
      <c r="F7" s="1" t="s">
        <v>18</v>
      </c>
    </row>
    <row r="8" spans="1:7" ht="16.5" customHeight="1" x14ac:dyDescent="0.45">
      <c r="A8" s="1" t="s">
        <v>15</v>
      </c>
      <c r="B8">
        <v>2</v>
      </c>
      <c r="C8" t="str">
        <f t="shared" si="0"/>
        <v>契約年度2</v>
      </c>
      <c r="D8" t="s">
        <v>49</v>
      </c>
      <c r="F8" s="1" t="s">
        <v>19</v>
      </c>
    </row>
    <row r="9" spans="1:7" ht="16.5" customHeight="1" thickBot="1" x14ac:dyDescent="0.5">
      <c r="G9">
        <f>VLOOKUP($A13,入力!$B$3:$C$45,2,FALSE)</f>
        <v>0</v>
      </c>
    </row>
    <row r="10" spans="1:7" ht="16.5" customHeight="1" x14ac:dyDescent="0.45">
      <c r="A10" s="1" t="s">
        <v>52</v>
      </c>
      <c r="B10">
        <v>1</v>
      </c>
      <c r="C10" t="str">
        <f t="shared" si="0"/>
        <v>調査方法1</v>
      </c>
      <c r="D10" t="s">
        <v>50</v>
      </c>
      <c r="F10" s="7" t="s">
        <v>21</v>
      </c>
    </row>
    <row r="11" spans="1:7" ht="16.5" customHeight="1" x14ac:dyDescent="0.45">
      <c r="A11" s="1" t="s">
        <v>52</v>
      </c>
      <c r="B11">
        <v>2</v>
      </c>
      <c r="C11" t="str">
        <f t="shared" si="0"/>
        <v>調査方法2</v>
      </c>
      <c r="D11" t="s">
        <v>51</v>
      </c>
      <c r="F11" s="9" t="s">
        <v>22</v>
      </c>
    </row>
    <row r="12" spans="1:7" ht="16.5" customHeight="1" thickBot="1" x14ac:dyDescent="0.5">
      <c r="F12" s="11" t="s">
        <v>23</v>
      </c>
    </row>
    <row r="13" spans="1:7" ht="16.5" customHeight="1" x14ac:dyDescent="0.45">
      <c r="A13" s="14" t="s">
        <v>53</v>
      </c>
      <c r="B13">
        <v>1</v>
      </c>
      <c r="C13" t="str">
        <f>A13&amp;B13</f>
        <v>報告書送付数
※基本料金内に３部まで含まれます。4部目から追加費用1</v>
      </c>
      <c r="D13" t="s">
        <v>69</v>
      </c>
      <c r="F13" s="7" t="s">
        <v>24</v>
      </c>
    </row>
    <row r="14" spans="1:7" ht="16.5" customHeight="1" x14ac:dyDescent="0.45">
      <c r="A14" s="14" t="s">
        <v>53</v>
      </c>
      <c r="B14">
        <v>2</v>
      </c>
      <c r="C14" t="str">
        <f t="shared" ref="C14:C51" si="1">A14&amp;B14</f>
        <v>報告書送付数
※基本料金内に３部まで含まれます。4部目から追加費用2</v>
      </c>
      <c r="D14">
        <v>5</v>
      </c>
      <c r="F14" s="9" t="s">
        <v>25</v>
      </c>
    </row>
    <row r="15" spans="1:7" ht="16.5" customHeight="1" thickBot="1" x14ac:dyDescent="0.5">
      <c r="A15" s="14" t="s">
        <v>53</v>
      </c>
      <c r="B15">
        <v>3</v>
      </c>
      <c r="C15" t="str">
        <f t="shared" si="1"/>
        <v>報告書送付数
※基本料金内に３部まで含まれます。4部目から追加費用3</v>
      </c>
      <c r="D15">
        <v>10</v>
      </c>
      <c r="F15" s="11" t="s">
        <v>26</v>
      </c>
    </row>
    <row r="16" spans="1:7" ht="16.5" customHeight="1" x14ac:dyDescent="0.45">
      <c r="A16" s="14" t="s">
        <v>53</v>
      </c>
      <c r="B16">
        <v>4</v>
      </c>
      <c r="C16" t="str">
        <f t="shared" si="1"/>
        <v>報告書送付数
※基本料金内に３部まで含まれます。4部目から追加費用4</v>
      </c>
      <c r="D16">
        <v>20</v>
      </c>
      <c r="F16" s="7" t="s">
        <v>27</v>
      </c>
    </row>
    <row r="17" spans="1:7" ht="16.5" customHeight="1" x14ac:dyDescent="0.45">
      <c r="A17" s="14" t="s">
        <v>53</v>
      </c>
      <c r="B17">
        <v>5</v>
      </c>
      <c r="C17" t="str">
        <f t="shared" si="1"/>
        <v>報告書送付数
※基本料金内に３部まで含まれます。4部目から追加費用5</v>
      </c>
      <c r="D17" t="s">
        <v>54</v>
      </c>
      <c r="F17" s="9" t="s">
        <v>28</v>
      </c>
    </row>
    <row r="18" spans="1:7" ht="16.5" customHeight="1" thickBot="1" x14ac:dyDescent="0.5">
      <c r="F18" s="11" t="s">
        <v>29</v>
      </c>
    </row>
    <row r="19" spans="1:7" ht="16.5" customHeight="1" x14ac:dyDescent="0.45">
      <c r="A19" s="3" t="s">
        <v>73</v>
      </c>
      <c r="B19">
        <v>1</v>
      </c>
      <c r="C19" t="str">
        <f t="shared" si="1"/>
        <v>調査結果概要版の送付1</v>
      </c>
      <c r="D19" t="s">
        <v>55</v>
      </c>
      <c r="F19" s="7" t="s">
        <v>30</v>
      </c>
    </row>
    <row r="20" spans="1:7" ht="16.5" customHeight="1" x14ac:dyDescent="0.45">
      <c r="A20" s="3" t="s">
        <v>73</v>
      </c>
      <c r="B20">
        <v>2</v>
      </c>
      <c r="C20" t="str">
        <f t="shared" si="1"/>
        <v>調査結果概要版の送付2</v>
      </c>
      <c r="D20">
        <v>10</v>
      </c>
      <c r="F20" s="9" t="s">
        <v>31</v>
      </c>
    </row>
    <row r="21" spans="1:7" ht="16.5" customHeight="1" thickBot="1" x14ac:dyDescent="0.5">
      <c r="A21" s="3" t="s">
        <v>73</v>
      </c>
      <c r="B21">
        <v>3</v>
      </c>
      <c r="C21" t="str">
        <f t="shared" si="1"/>
        <v>調査結果概要版の送付3</v>
      </c>
      <c r="D21">
        <v>20</v>
      </c>
      <c r="F21" s="11" t="s">
        <v>32</v>
      </c>
    </row>
    <row r="22" spans="1:7" ht="16.5" customHeight="1" x14ac:dyDescent="0.45">
      <c r="A22" s="3" t="s">
        <v>73</v>
      </c>
      <c r="B22">
        <v>4</v>
      </c>
      <c r="C22" t="str">
        <f t="shared" si="1"/>
        <v>調査結果概要版の送付4</v>
      </c>
      <c r="D22">
        <v>30</v>
      </c>
      <c r="F22" s="7" t="s">
        <v>33</v>
      </c>
    </row>
    <row r="23" spans="1:7" ht="16.5" customHeight="1" x14ac:dyDescent="0.45">
      <c r="A23" s="3" t="s">
        <v>73</v>
      </c>
      <c r="B23">
        <v>5</v>
      </c>
      <c r="C23" t="str">
        <f t="shared" si="1"/>
        <v>調査結果概要版の送付5</v>
      </c>
      <c r="D23">
        <v>40</v>
      </c>
      <c r="F23" s="9" t="s">
        <v>34</v>
      </c>
    </row>
    <row r="24" spans="1:7" ht="16.5" customHeight="1" thickBot="1" x14ac:dyDescent="0.5">
      <c r="A24" s="3" t="s">
        <v>73</v>
      </c>
      <c r="B24">
        <v>6</v>
      </c>
      <c r="C24" t="str">
        <f t="shared" si="1"/>
        <v>調査結果概要版の送付6</v>
      </c>
      <c r="D24">
        <v>50</v>
      </c>
      <c r="F24" s="11" t="s">
        <v>35</v>
      </c>
    </row>
    <row r="25" spans="1:7" ht="16.5" customHeight="1" x14ac:dyDescent="0.45">
      <c r="A25" s="3" t="s">
        <v>73</v>
      </c>
      <c r="B25">
        <v>7</v>
      </c>
      <c r="C25" t="str">
        <f t="shared" si="1"/>
        <v>調査結果概要版の送付7</v>
      </c>
      <c r="D25">
        <v>60</v>
      </c>
      <c r="F25" s="14"/>
      <c r="G25" s="4" t="e">
        <f>VLOOKUP(F25,入力!$B$3:$C$45,2,FALSE)</f>
        <v>#N/A</v>
      </c>
    </row>
    <row r="26" spans="1:7" ht="16.5" customHeight="1" x14ac:dyDescent="0.45">
      <c r="A26" s="3" t="s">
        <v>73</v>
      </c>
      <c r="B26">
        <v>8</v>
      </c>
      <c r="C26" t="str">
        <f t="shared" si="1"/>
        <v>調査結果概要版の送付8</v>
      </c>
      <c r="D26">
        <v>70</v>
      </c>
      <c r="G26" s="4">
        <f>VLOOKUP(A19,入力!$B$3:$C$45,2,FALSE)</f>
        <v>0</v>
      </c>
    </row>
    <row r="27" spans="1:7" ht="16.5" customHeight="1" x14ac:dyDescent="0.45">
      <c r="A27" s="3" t="s">
        <v>73</v>
      </c>
      <c r="B27">
        <v>9</v>
      </c>
      <c r="C27" t="str">
        <f t="shared" si="1"/>
        <v>調査結果概要版の送付9</v>
      </c>
      <c r="D27">
        <v>80</v>
      </c>
      <c r="G27" s="4">
        <f>VLOOKUP(A41,入力!$B$3:$C$45,2,FALSE)</f>
        <v>0</v>
      </c>
    </row>
    <row r="28" spans="1:7" ht="16.5" customHeight="1" x14ac:dyDescent="0.45">
      <c r="A28" s="3" t="s">
        <v>73</v>
      </c>
      <c r="B28">
        <v>10</v>
      </c>
      <c r="C28" t="str">
        <f t="shared" si="1"/>
        <v>調査結果概要版の送付10</v>
      </c>
      <c r="D28">
        <v>90</v>
      </c>
      <c r="G28" s="4">
        <f>VLOOKUP(A44,入力!$B$3:$C$45,2,FALSE)</f>
        <v>0</v>
      </c>
    </row>
    <row r="29" spans="1:7" ht="16.5" customHeight="1" x14ac:dyDescent="0.45">
      <c r="A29" s="3" t="s">
        <v>73</v>
      </c>
      <c r="B29">
        <v>11</v>
      </c>
      <c r="C29" t="str">
        <f t="shared" si="1"/>
        <v>調査結果概要版の送付11</v>
      </c>
      <c r="D29">
        <v>100</v>
      </c>
      <c r="G29" s="4">
        <f>VLOOKUP(A48,入力!$B$3:$C$45,2,FALSE)</f>
        <v>0</v>
      </c>
    </row>
    <row r="30" spans="1:7" ht="16.5" customHeight="1" x14ac:dyDescent="0.45">
      <c r="A30" s="3" t="s">
        <v>73</v>
      </c>
      <c r="B30">
        <v>12</v>
      </c>
      <c r="C30" t="str">
        <f t="shared" si="1"/>
        <v>調査結果概要版の送付12</v>
      </c>
      <c r="D30">
        <v>110</v>
      </c>
    </row>
    <row r="31" spans="1:7" ht="16.5" customHeight="1" x14ac:dyDescent="0.45">
      <c r="A31" s="3" t="s">
        <v>73</v>
      </c>
      <c r="B31">
        <v>13</v>
      </c>
      <c r="C31" t="str">
        <f t="shared" si="1"/>
        <v>調査結果概要版の送付13</v>
      </c>
      <c r="D31">
        <v>120</v>
      </c>
    </row>
    <row r="32" spans="1:7" ht="16.5" customHeight="1" x14ac:dyDescent="0.45">
      <c r="A32" s="3" t="s">
        <v>73</v>
      </c>
      <c r="B32">
        <v>14</v>
      </c>
      <c r="C32" t="str">
        <f t="shared" si="1"/>
        <v>調査結果概要版の送付14</v>
      </c>
      <c r="D32">
        <v>130</v>
      </c>
    </row>
    <row r="33" spans="1:4" ht="16.5" customHeight="1" x14ac:dyDescent="0.45">
      <c r="A33" s="3" t="s">
        <v>73</v>
      </c>
      <c r="B33">
        <v>15</v>
      </c>
      <c r="C33" t="str">
        <f t="shared" si="1"/>
        <v>調査結果概要版の送付15</v>
      </c>
      <c r="D33">
        <v>140</v>
      </c>
    </row>
    <row r="34" spans="1:4" ht="16.5" customHeight="1" x14ac:dyDescent="0.45">
      <c r="A34" s="3" t="s">
        <v>73</v>
      </c>
      <c r="B34">
        <v>16</v>
      </c>
      <c r="C34" t="str">
        <f t="shared" si="1"/>
        <v>調査結果概要版の送付16</v>
      </c>
      <c r="D34">
        <v>150</v>
      </c>
    </row>
    <row r="35" spans="1:4" ht="16.5" customHeight="1" x14ac:dyDescent="0.45">
      <c r="A35" s="3" t="s">
        <v>73</v>
      </c>
      <c r="B35">
        <v>17</v>
      </c>
      <c r="C35" t="str">
        <f t="shared" si="1"/>
        <v>調査結果概要版の送付17</v>
      </c>
      <c r="D35">
        <v>160</v>
      </c>
    </row>
    <row r="36" spans="1:4" ht="16.5" customHeight="1" x14ac:dyDescent="0.45">
      <c r="A36" s="3" t="s">
        <v>73</v>
      </c>
      <c r="B36">
        <v>18</v>
      </c>
      <c r="C36" t="str">
        <f t="shared" si="1"/>
        <v>調査結果概要版の送付18</v>
      </c>
      <c r="D36">
        <v>170</v>
      </c>
    </row>
    <row r="37" spans="1:4" ht="16.5" customHeight="1" x14ac:dyDescent="0.45">
      <c r="A37" s="3" t="s">
        <v>73</v>
      </c>
      <c r="B37">
        <v>19</v>
      </c>
      <c r="C37" t="str">
        <f t="shared" si="1"/>
        <v>調査結果概要版の送付19</v>
      </c>
      <c r="D37">
        <v>180</v>
      </c>
    </row>
    <row r="38" spans="1:4" ht="16.5" customHeight="1" x14ac:dyDescent="0.45">
      <c r="A38" s="3" t="s">
        <v>73</v>
      </c>
      <c r="B38">
        <v>20</v>
      </c>
      <c r="C38" t="str">
        <f t="shared" si="1"/>
        <v>調査結果概要版の送付20</v>
      </c>
      <c r="D38">
        <v>190</v>
      </c>
    </row>
    <row r="39" spans="1:4" ht="16.5" customHeight="1" x14ac:dyDescent="0.45">
      <c r="A39" s="3" t="s">
        <v>73</v>
      </c>
      <c r="B39">
        <v>21</v>
      </c>
      <c r="C39" t="str">
        <f t="shared" si="1"/>
        <v>調査結果概要版の送付21</v>
      </c>
      <c r="D39">
        <v>200</v>
      </c>
    </row>
    <row r="40" spans="1:4" ht="16.5" customHeight="1" x14ac:dyDescent="0.45"/>
    <row r="41" spans="1:4" ht="16.5" customHeight="1" x14ac:dyDescent="0.45">
      <c r="A41" s="3" t="s">
        <v>62</v>
      </c>
      <c r="B41">
        <v>1</v>
      </c>
      <c r="C41" t="str">
        <f t="shared" si="1"/>
        <v>地域診断書-詳細版の作成1</v>
      </c>
      <c r="D41" t="s">
        <v>75</v>
      </c>
    </row>
    <row r="42" spans="1:4" ht="16.5" customHeight="1" x14ac:dyDescent="0.45">
      <c r="A42" s="3" t="s">
        <v>62</v>
      </c>
      <c r="B42">
        <v>2</v>
      </c>
      <c r="C42" t="str">
        <f t="shared" si="1"/>
        <v>地域診断書-詳細版の作成2</v>
      </c>
      <c r="D42" t="s">
        <v>55</v>
      </c>
    </row>
    <row r="44" spans="1:4" x14ac:dyDescent="0.45">
      <c r="A44" s="1" t="s">
        <v>63</v>
      </c>
      <c r="B44">
        <v>1</v>
      </c>
      <c r="C44" t="str">
        <f t="shared" si="1"/>
        <v>追加調査の実施のご希望1</v>
      </c>
      <c r="D44" t="s">
        <v>56</v>
      </c>
    </row>
    <row r="45" spans="1:4" x14ac:dyDescent="0.45">
      <c r="A45" s="1" t="s">
        <v>63</v>
      </c>
      <c r="B45">
        <v>2</v>
      </c>
      <c r="C45" t="str">
        <f t="shared" si="1"/>
        <v>追加調査の実施のご希望2</v>
      </c>
      <c r="D45" t="s">
        <v>57</v>
      </c>
    </row>
    <row r="46" spans="1:4" x14ac:dyDescent="0.45">
      <c r="A46" s="1" t="s">
        <v>63</v>
      </c>
      <c r="B46">
        <v>3</v>
      </c>
      <c r="C46" t="str">
        <f t="shared" si="1"/>
        <v>追加調査の実施のご希望3</v>
      </c>
      <c r="D46" t="s">
        <v>54</v>
      </c>
    </row>
    <row r="48" spans="1:4" x14ac:dyDescent="0.45">
      <c r="A48" s="1" t="s">
        <v>64</v>
      </c>
      <c r="B48">
        <v>1</v>
      </c>
      <c r="C48" t="str">
        <f t="shared" si="1"/>
        <v>追加分析、研修会実施のご希望1</v>
      </c>
      <c r="D48" t="s">
        <v>58</v>
      </c>
    </row>
    <row r="49" spans="1:4" x14ac:dyDescent="0.45">
      <c r="A49" s="1" t="s">
        <v>64</v>
      </c>
      <c r="B49">
        <v>2</v>
      </c>
      <c r="C49" t="str">
        <f t="shared" si="1"/>
        <v>追加分析、研修会実施のご希望2</v>
      </c>
      <c r="D49" t="s">
        <v>59</v>
      </c>
    </row>
    <row r="50" spans="1:4" x14ac:dyDescent="0.45">
      <c r="A50" s="1" t="s">
        <v>64</v>
      </c>
      <c r="B50">
        <v>3</v>
      </c>
      <c r="C50" t="str">
        <f t="shared" si="1"/>
        <v>追加分析、研修会実施のご希望3</v>
      </c>
      <c r="D50" t="s">
        <v>60</v>
      </c>
    </row>
    <row r="51" spans="1:4" x14ac:dyDescent="0.45">
      <c r="A51" s="1" t="s">
        <v>64</v>
      </c>
      <c r="B51">
        <v>4</v>
      </c>
      <c r="C51" t="str">
        <f t="shared" si="1"/>
        <v>追加分析、研修会実施のご希望4</v>
      </c>
      <c r="D51" t="s">
        <v>55</v>
      </c>
    </row>
  </sheetData>
  <phoneticPr fontId="1"/>
  <conditionalFormatting sqref="A2:A5">
    <cfRule type="expression" dxfId="35" priority="15">
      <formula>$E3=""</formula>
    </cfRule>
  </conditionalFormatting>
  <conditionalFormatting sqref="A7:A8">
    <cfRule type="expression" dxfId="34" priority="17">
      <formula>$E4=""</formula>
    </cfRule>
  </conditionalFormatting>
  <conditionalFormatting sqref="A10:A11">
    <cfRule type="expression" dxfId="33" priority="19">
      <formula>$E5=""</formula>
    </cfRule>
  </conditionalFormatting>
  <conditionalFormatting sqref="A13:A17">
    <cfRule type="expression" dxfId="32" priority="21">
      <formula>$E9=""</formula>
    </cfRule>
  </conditionalFormatting>
  <conditionalFormatting sqref="A19:A39">
    <cfRule type="expression" dxfId="31" priority="23">
      <formula>$E26=""</formula>
    </cfRule>
  </conditionalFormatting>
  <conditionalFormatting sqref="A41:A42">
    <cfRule type="expression" dxfId="30" priority="25">
      <formula>$E27=""</formula>
    </cfRule>
  </conditionalFormatting>
  <conditionalFormatting sqref="A44:A46">
    <cfRule type="expression" dxfId="29" priority="27">
      <formula>$E28=""</formula>
    </cfRule>
  </conditionalFormatting>
  <conditionalFormatting sqref="A48:A51">
    <cfRule type="expression" dxfId="28" priority="29">
      <formula>$E29=""</formula>
    </cfRule>
  </conditionalFormatting>
  <conditionalFormatting sqref="F6:G8">
    <cfRule type="expression" dxfId="27" priority="6">
      <formula>OR($E$21=2,$E$21="")</formula>
    </cfRule>
    <cfRule type="expression" dxfId="26" priority="8">
      <formula>AND($E$21=1,$E6="")</formula>
    </cfRule>
  </conditionalFormatting>
  <conditionalFormatting sqref="F10:G12">
    <cfRule type="expression" dxfId="25" priority="7">
      <formula>AND($E$21=2,$E10="")</formula>
    </cfRule>
  </conditionalFormatting>
  <conditionalFormatting sqref="F10:G24">
    <cfRule type="expression" dxfId="24" priority="5">
      <formula>OR($E$21=1,$E$21="")</formula>
    </cfRule>
  </conditionalFormatting>
  <conditionalFormatting sqref="F13:G24">
    <cfRule type="expression" dxfId="23" priority="4">
      <formula>AND($E$21=2,$E13="")</formula>
    </cfRule>
  </conditionalFormatting>
  <conditionalFormatting sqref="G3:G5 G9 F25:G25 G26:G29">
    <cfRule type="expression" dxfId="22" priority="3">
      <formula>$E3=""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D921-56B3-4EC9-8CB3-442EB853EB56}">
  <dimension ref="A1:AW5"/>
  <sheetViews>
    <sheetView workbookViewId="0">
      <selection activeCell="N5" sqref="N5"/>
    </sheetView>
  </sheetViews>
  <sheetFormatPr defaultColWidth="8.8984375" defaultRowHeight="18" x14ac:dyDescent="0.45"/>
  <cols>
    <col min="17" max="17" width="10.19921875" bestFit="1" customWidth="1"/>
  </cols>
  <sheetData>
    <row r="1" spans="1:49" ht="10.8" customHeight="1" thickBot="1" x14ac:dyDescent="0.5">
      <c r="B1" s="1" t="s">
        <v>0</v>
      </c>
      <c r="C1" s="1" t="s">
        <v>1</v>
      </c>
      <c r="D1" s="1" t="s">
        <v>2</v>
      </c>
      <c r="E1" s="21" t="s">
        <v>77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0</v>
      </c>
      <c r="N1" s="1" t="s">
        <v>10</v>
      </c>
      <c r="O1" s="3" t="s">
        <v>42</v>
      </c>
      <c r="P1" s="3" t="s">
        <v>43</v>
      </c>
      <c r="Q1" s="1" t="s">
        <v>13</v>
      </c>
      <c r="R1" s="1" t="s">
        <v>14</v>
      </c>
      <c r="S1" s="1" t="s">
        <v>15</v>
      </c>
      <c r="T1" s="1" t="s">
        <v>52</v>
      </c>
      <c r="U1" s="1" t="s">
        <v>17</v>
      </c>
      <c r="V1" s="1" t="s">
        <v>18</v>
      </c>
      <c r="W1" s="1" t="s">
        <v>19</v>
      </c>
      <c r="X1" s="14" t="s">
        <v>53</v>
      </c>
      <c r="Y1" s="7" t="s">
        <v>21</v>
      </c>
      <c r="Z1" s="9" t="s">
        <v>22</v>
      </c>
      <c r="AA1" s="11" t="s">
        <v>23</v>
      </c>
      <c r="AB1" s="7" t="s">
        <v>24</v>
      </c>
      <c r="AC1" s="9" t="s">
        <v>25</v>
      </c>
      <c r="AD1" s="11" t="s">
        <v>26</v>
      </c>
      <c r="AE1" s="7" t="s">
        <v>27</v>
      </c>
      <c r="AF1" s="9" t="s">
        <v>28</v>
      </c>
      <c r="AG1" s="11" t="s">
        <v>29</v>
      </c>
      <c r="AH1" s="7" t="s">
        <v>30</v>
      </c>
      <c r="AI1" s="9" t="s">
        <v>31</v>
      </c>
      <c r="AJ1" s="11" t="s">
        <v>32</v>
      </c>
      <c r="AK1" s="7" t="s">
        <v>33</v>
      </c>
      <c r="AL1" s="9" t="s">
        <v>34</v>
      </c>
      <c r="AM1" s="11" t="s">
        <v>35</v>
      </c>
      <c r="AN1" s="14" t="s">
        <v>53</v>
      </c>
      <c r="AO1" s="3" t="s">
        <v>73</v>
      </c>
      <c r="AP1" s="3" t="s">
        <v>62</v>
      </c>
      <c r="AQ1" s="1" t="s">
        <v>63</v>
      </c>
      <c r="AR1" s="1" t="s">
        <v>64</v>
      </c>
      <c r="AS1" t="s">
        <v>67</v>
      </c>
    </row>
    <row r="2" spans="1:49" ht="28.5" hidden="1" customHeight="1" x14ac:dyDescent="0.5">
      <c r="O2" s="4"/>
      <c r="P2" s="4"/>
      <c r="R2">
        <f>VLOOKUP(R$1,入力!$B$3:$C$45,2,FALSE)</f>
        <v>0</v>
      </c>
      <c r="S2">
        <f>VLOOKUP(S$1,入力!$B$3:$C$45,2,FALSE)</f>
        <v>0</v>
      </c>
      <c r="T2">
        <f>VLOOKUP(T$1,入力!$B$3:$C$45,2,FALSE)</f>
        <v>0</v>
      </c>
      <c r="X2">
        <f>VLOOKUP(X$1,入力!$B$3:$C$45,2,FALSE)</f>
        <v>0</v>
      </c>
      <c r="AN2" s="4">
        <f>VLOOKUP(AN1,入力!$B$3:$C$45,2,FALSE)</f>
        <v>0</v>
      </c>
      <c r="AO2" s="4">
        <f>VLOOKUP(AO1,入力!$B$3:$C$45,2,FALSE)</f>
        <v>0</v>
      </c>
      <c r="AP2" s="4">
        <f>VLOOKUP(AP1,入力!$B$3:$C$45,2,FALSE)</f>
        <v>0</v>
      </c>
      <c r="AQ2" s="4">
        <f>VLOOKUP(AQ1,入力!$B$3:$C$45,2,FALSE)</f>
        <v>0</v>
      </c>
      <c r="AR2" s="4">
        <f>VLOOKUP(AR1,入力!$B$3:$C$45,2,FALSE)</f>
        <v>0</v>
      </c>
    </row>
    <row r="3" spans="1:49" ht="16.8" hidden="1" customHeight="1" thickBot="1" x14ac:dyDescent="0.5">
      <c r="O3" s="4"/>
      <c r="P3" s="4"/>
      <c r="R3" t="str">
        <f>R1&amp;R2</f>
        <v>調査対象者　0</v>
      </c>
      <c r="S3" t="str">
        <f t="shared" ref="S3:T3" si="0">S1&amp;S2</f>
        <v>契約年度0</v>
      </c>
      <c r="T3" t="str">
        <f t="shared" si="0"/>
        <v>調査方法0</v>
      </c>
      <c r="X3" t="str">
        <f t="shared" ref="X3" si="1">X1&amp;X2</f>
        <v>報告書送付数
※基本料金内に３部まで含まれます。4部目から追加費用0</v>
      </c>
      <c r="AN3" s="4" t="str">
        <f>AN1&amp;AN2</f>
        <v>報告書送付数
※基本料金内に３部まで含まれます。4部目から追加費用0</v>
      </c>
      <c r="AO3" s="4" t="str">
        <f t="shared" ref="AO3:AR3" si="2">AO1&amp;AO2</f>
        <v>調査結果概要版の送付0</v>
      </c>
      <c r="AP3" s="4" t="str">
        <f t="shared" si="2"/>
        <v>地域診断書-詳細版の作成0</v>
      </c>
      <c r="AQ3" s="4" t="str">
        <f t="shared" si="2"/>
        <v>追加調査の実施のご希望0</v>
      </c>
      <c r="AR3" s="4" t="str">
        <f t="shared" si="2"/>
        <v>追加分析、研修会実施のご希望0</v>
      </c>
    </row>
    <row r="4" spans="1:49" ht="66.599999999999994" thickBot="1" x14ac:dyDescent="0.3">
      <c r="A4" s="18" t="s">
        <v>70</v>
      </c>
      <c r="B4" s="18" t="s">
        <v>0</v>
      </c>
      <c r="C4" s="18" t="s">
        <v>71</v>
      </c>
      <c r="D4" s="18" t="s">
        <v>2</v>
      </c>
      <c r="E4" s="18" t="s">
        <v>77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18" t="s">
        <v>9</v>
      </c>
      <c r="M4" s="18" t="s">
        <v>0</v>
      </c>
      <c r="N4" s="18" t="s">
        <v>10</v>
      </c>
      <c r="O4" s="18" t="s">
        <v>11</v>
      </c>
      <c r="P4" s="18" t="s">
        <v>12</v>
      </c>
      <c r="Q4" s="18" t="s">
        <v>13</v>
      </c>
      <c r="R4" s="19" t="s">
        <v>14</v>
      </c>
      <c r="S4" s="19" t="s">
        <v>15</v>
      </c>
      <c r="T4" s="19" t="s">
        <v>16</v>
      </c>
      <c r="U4" s="18" t="s">
        <v>17</v>
      </c>
      <c r="V4" s="18" t="s">
        <v>18</v>
      </c>
      <c r="W4" s="18" t="s">
        <v>19</v>
      </c>
      <c r="X4" s="19" t="s">
        <v>20</v>
      </c>
      <c r="Y4" s="18" t="s">
        <v>21</v>
      </c>
      <c r="Z4" s="18" t="s">
        <v>22</v>
      </c>
      <c r="AA4" s="18" t="s">
        <v>23</v>
      </c>
      <c r="AB4" s="18" t="s">
        <v>24</v>
      </c>
      <c r="AC4" s="18" t="s">
        <v>25</v>
      </c>
      <c r="AD4" s="18" t="s">
        <v>26</v>
      </c>
      <c r="AE4" s="18" t="s">
        <v>27</v>
      </c>
      <c r="AF4" s="18" t="s">
        <v>28</v>
      </c>
      <c r="AG4" s="18" t="s">
        <v>29</v>
      </c>
      <c r="AH4" s="18" t="s">
        <v>30</v>
      </c>
      <c r="AI4" s="18" t="s">
        <v>31</v>
      </c>
      <c r="AJ4" s="18" t="s">
        <v>32</v>
      </c>
      <c r="AK4" s="18" t="s">
        <v>33</v>
      </c>
      <c r="AL4" s="18" t="s">
        <v>34</v>
      </c>
      <c r="AM4" s="18" t="s">
        <v>35</v>
      </c>
      <c r="AN4" s="19" t="s">
        <v>20</v>
      </c>
      <c r="AO4" s="19" t="s">
        <v>36</v>
      </c>
      <c r="AP4" s="19" t="s">
        <v>61</v>
      </c>
      <c r="AQ4" s="19" t="s">
        <v>37</v>
      </c>
      <c r="AR4" s="19" t="s">
        <v>38</v>
      </c>
      <c r="AS4" s="18" t="s">
        <v>72</v>
      </c>
      <c r="AT4" s="18"/>
      <c r="AU4" s="18"/>
      <c r="AV4" s="18"/>
      <c r="AW4" s="18"/>
    </row>
    <row r="5" spans="1:49" x14ac:dyDescent="0.45">
      <c r="B5">
        <f>VLOOKUP(B1,入力!$B$3:$C$45,2,FALSE)</f>
        <v>0</v>
      </c>
      <c r="C5">
        <f>VLOOKUP(C1,入力!$B$3:$C$45,2,FALSE)</f>
        <v>0</v>
      </c>
      <c r="D5">
        <f>VLOOKUP(D1,入力!$B$3:$C$45,2,FALSE)</f>
        <v>0</v>
      </c>
      <c r="F5">
        <f>VLOOKUP(F1,入力!$B$3:$C$45,2,FALSE)</f>
        <v>0</v>
      </c>
      <c r="G5">
        <f>VLOOKUP(G1,入力!$B$3:$C$45,2,FALSE)</f>
        <v>0</v>
      </c>
      <c r="H5">
        <f>VLOOKUP(H1,入力!$B$3:$C$45,2,FALSE)</f>
        <v>0</v>
      </c>
      <c r="I5">
        <f>VLOOKUP(I1,入力!$B$3:$C$45,2,FALSE)</f>
        <v>0</v>
      </c>
      <c r="J5">
        <f>VLOOKUP(J1,入力!$B$3:$C$45,2,FALSE)</f>
        <v>0</v>
      </c>
      <c r="K5">
        <f>VLOOKUP(K1,入力!$B$3:$C$45,2,FALSE)</f>
        <v>0</v>
      </c>
      <c r="L5">
        <f>VLOOKUP(L1,入力!$B$3:$C$45,2,FALSE)</f>
        <v>0</v>
      </c>
      <c r="M5">
        <f>VLOOKUP(M1,入力!$B$3:$C$45,2,FALSE)</f>
        <v>0</v>
      </c>
      <c r="N5">
        <f>VLOOKUP(N1,入力!$B$3:$C$45,2,FALSE)</f>
        <v>0</v>
      </c>
      <c r="O5">
        <f>VLOOKUP(O1,入力!$B$3:$C$45,2,FALSE)</f>
        <v>0</v>
      </c>
      <c r="P5">
        <f>VLOOKUP(P1,入力!$B$3:$C$45,2,FALSE)</f>
        <v>0</v>
      </c>
      <c r="Q5" s="20">
        <f>VLOOKUP(Q1,入力!$B$3:$C$45,2,FALSE)</f>
        <v>0</v>
      </c>
      <c r="R5" t="e">
        <f>VLOOKUP(R3,選択肢!$C$2:$D$51,2,FALSE)</f>
        <v>#N/A</v>
      </c>
      <c r="S5" t="e">
        <f>VLOOKUP(S3,選択肢!$C$2:$D$51,2,FALSE)</f>
        <v>#N/A</v>
      </c>
      <c r="T5" t="e">
        <f>VLOOKUP(T3,選択肢!$C$2:$D$51,2,FALSE)</f>
        <v>#N/A</v>
      </c>
      <c r="U5" t="str">
        <f>IF($T$2=1,VLOOKUP(U1,入力!$B$3:$C$45,2,FALSE),"")</f>
        <v/>
      </c>
      <c r="V5" t="str">
        <f>IF($T$2=1,VLOOKUP(V1,入力!$B$3:$C$45,2,FALSE),"")</f>
        <v/>
      </c>
      <c r="W5" t="str">
        <f>IF($T$2=1,VLOOKUP(W1,入力!$B$3:$C$45,2,FALSE),"")</f>
        <v/>
      </c>
      <c r="X5" t="e">
        <f>VLOOKUP(X3,選択肢!$C$2:$D$51,2,FALSE)</f>
        <v>#N/A</v>
      </c>
      <c r="Y5" t="str">
        <f>IF($T$2=2,VLOOKUP(Y1,入力!$B$3:$C$45,2,FALSE),"")</f>
        <v/>
      </c>
      <c r="Z5" t="str">
        <f>IF($T$2=2,VLOOKUP(Z1,入力!$B$3:$C$45,2,FALSE),"")</f>
        <v/>
      </c>
      <c r="AA5" t="str">
        <f>IF($T$2=2,VLOOKUP(AA1,入力!$B$3:$C$45,2,FALSE),"")</f>
        <v/>
      </c>
      <c r="AB5">
        <f>IF(IF($T$2=2,VLOOKUP(AB1,入力!$B$3:$C$45,2,FALSE),"")=0,"-",VLOOKUP(AB1,入力!$B$3:$C$45,2,FALSE))</f>
        <v>0</v>
      </c>
      <c r="AC5">
        <f>IF(IF($T$2=2,VLOOKUP(AC1,入力!$B$3:$C$45,2,FALSE),"")=0,"-",VLOOKUP(AC1,入力!$B$3:$C$45,2,FALSE))</f>
        <v>0</v>
      </c>
      <c r="AD5">
        <f>IF(IF($T$2=2,VLOOKUP(AD1,入力!$B$3:$C$45,2,FALSE),"")=0,"-",VLOOKUP(AD1,入力!$B$3:$C$45,2,FALSE))</f>
        <v>0</v>
      </c>
      <c r="AE5">
        <f>IF(IF($T$2=2,VLOOKUP(AE1,入力!$B$3:$C$45,2,FALSE),"")=0,"-",VLOOKUP(AE1,入力!$B$3:$C$45,2,FALSE))</f>
        <v>0</v>
      </c>
      <c r="AF5">
        <f>IF(IF($T$2=2,VLOOKUP(AF1,入力!$B$3:$C$45,2,FALSE),"")=0,"-",VLOOKUP(AF1,入力!$B$3:$C$45,2,FALSE))</f>
        <v>0</v>
      </c>
      <c r="AG5">
        <f>IF(IF($T$2=2,VLOOKUP(AG1,入力!$B$3:$C$45,2,FALSE),"")=0,"-",VLOOKUP(AG1,入力!$B$3:$C$45,2,FALSE))</f>
        <v>0</v>
      </c>
      <c r="AH5">
        <f>IF(IF($T$2=2,VLOOKUP(AH1,入力!$B$3:$C$45,2,FALSE),"")=0,"-",VLOOKUP(AH1,入力!$B$3:$C$45,2,FALSE))</f>
        <v>0</v>
      </c>
      <c r="AI5">
        <f>IF(IF($T$2=2,VLOOKUP(AI1,入力!$B$3:$C$45,2,FALSE),"")=0,"-",VLOOKUP(AI1,入力!$B$3:$C$45,2,FALSE))</f>
        <v>0</v>
      </c>
      <c r="AJ5">
        <f>IF(IF($T$2=2,VLOOKUP(AJ1,入力!$B$3:$C$45,2,FALSE),"")=0,"-",VLOOKUP(AJ1,入力!$B$3:$C$45,2,FALSE))</f>
        <v>0</v>
      </c>
      <c r="AK5">
        <f>IF(IF($T$2=2,VLOOKUP(AK1,入力!$B$3:$C$45,2,FALSE),"")=0,"-",VLOOKUP(AK1,入力!$B$3:$C$45,2,FALSE))</f>
        <v>0</v>
      </c>
      <c r="AL5">
        <f>IF(IF($T$2=2,VLOOKUP(AL1,入力!$B$3:$C$45,2,FALSE),"")=0,"-",VLOOKUP(AL1,入力!$B$3:$C$45,2,FALSE))</f>
        <v>0</v>
      </c>
      <c r="AM5">
        <f>IF(IF($T$2=2,VLOOKUP(AM1,入力!$B$3:$C$45,2,FALSE),"")=0,"-",VLOOKUP(AM1,入力!$B$3:$C$45,2,FALSE))</f>
        <v>0</v>
      </c>
      <c r="AN5" t="e">
        <f>VLOOKUP(AN3,選択肢!$C$2:$D$51,2,FALSE)</f>
        <v>#N/A</v>
      </c>
      <c r="AO5" t="e">
        <f>VLOOKUP(AO3,選択肢!$C$2:$D$51,2,FALSE)</f>
        <v>#N/A</v>
      </c>
      <c r="AP5" t="e">
        <f>VLOOKUP(AP3,選択肢!$C$2:$D$51,2,FALSE)</f>
        <v>#N/A</v>
      </c>
      <c r="AQ5" t="e">
        <f>VLOOKUP(AQ3,選択肢!$C$2:$D$51,2,FALSE)</f>
        <v>#N/A</v>
      </c>
      <c r="AR5" t="e">
        <f>VLOOKUP(AR3,選択肢!$C$2:$D$51,2,FALSE)</f>
        <v>#N/A</v>
      </c>
      <c r="AS5">
        <f>VLOOKUP(AS1,入力!$B$3:$C$45,2,FALSE)</f>
        <v>0</v>
      </c>
    </row>
  </sheetData>
  <phoneticPr fontId="1"/>
  <conditionalFormatting sqref="B2:O3 B1:D1 F1:O1">
    <cfRule type="expression" dxfId="21" priority="13">
      <formula>$B1=""</formula>
    </cfRule>
  </conditionalFormatting>
  <conditionalFormatting sqref="Q1:Q3">
    <cfRule type="expression" dxfId="20" priority="10">
      <formula>$B$19=""</formula>
    </cfRule>
  </conditionalFormatting>
  <conditionalFormatting sqref="R1:T3">
    <cfRule type="expression" dxfId="19" priority="6">
      <formula>$B1=""</formula>
    </cfRule>
  </conditionalFormatting>
  <conditionalFormatting sqref="U1:W3">
    <cfRule type="expression" dxfId="18" priority="9">
      <formula>OR($B$22=2,$B$22="")</formula>
    </cfRule>
    <cfRule type="expression" dxfId="17" priority="12">
      <formula>AND($B$22=1,$B1="")</formula>
    </cfRule>
  </conditionalFormatting>
  <conditionalFormatting sqref="U5:W5">
    <cfRule type="containsBlanks" dxfId="16" priority="2">
      <formula>LEN(TRIM(U5))=0</formula>
    </cfRule>
  </conditionalFormatting>
  <conditionalFormatting sqref="X1:X3">
    <cfRule type="expression" dxfId="15" priority="1">
      <formula>$B1=""</formula>
    </cfRule>
  </conditionalFormatting>
  <conditionalFormatting sqref="Y1:AA3">
    <cfRule type="expression" dxfId="14" priority="11">
      <formula>AND($B$22=2,$B1="")</formula>
    </cfRule>
  </conditionalFormatting>
  <conditionalFormatting sqref="Y1:AM3">
    <cfRule type="expression" dxfId="13" priority="8">
      <formula>OR($B$22=1,$B$22="")</formula>
    </cfRule>
  </conditionalFormatting>
  <conditionalFormatting sqref="Y5:AM5">
    <cfRule type="containsBlanks" dxfId="12" priority="14">
      <formula>LEN(TRIM(Y5))=0</formula>
    </cfRule>
  </conditionalFormatting>
  <conditionalFormatting sqref="AB1:AM3">
    <cfRule type="expression" dxfId="11" priority="7">
      <formula>AND($B$22=2,$B1="")</formula>
    </cfRule>
  </conditionalFormatting>
  <conditionalFormatting sqref="AN1:AR3">
    <cfRule type="expression" dxfId="10" priority="5">
      <formula>$B1=""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</vt:lpstr>
      <vt:lpstr>例</vt:lpstr>
      <vt:lpstr>選択肢</vt:lpstr>
      <vt:lpstr>スプレッドシート入力用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梨沙</dc:creator>
  <cp:lastModifiedBy>前田 梨沙</cp:lastModifiedBy>
  <dcterms:created xsi:type="dcterms:W3CDTF">2024-04-22T01:23:27Z</dcterms:created>
  <dcterms:modified xsi:type="dcterms:W3CDTF">2024-05-08T01:58:58Z</dcterms:modified>
</cp:coreProperties>
</file>